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735" firstSheet="4" activeTab="5"/>
  </bookViews>
  <sheets>
    <sheet name="Rekap_Kota_Denpasar (1)" sheetId="6" r:id="rId1"/>
    <sheet name="Rekap_Kab_Badung (2)" sheetId="16" r:id="rId2"/>
    <sheet name="Rekap_Kab_Gianyar (3)" sheetId="19" r:id="rId3"/>
    <sheet name="Rekap_Kab_Bangli (4)" sheetId="15" r:id="rId4"/>
    <sheet name="Rekap_Kab_Klungkung (5)" sheetId="18" r:id="rId5"/>
    <sheet name="Rekap_Kab_Karangasem (6)" sheetId="17" r:id="rId6"/>
    <sheet name="Rekap_Kab_Buleleng (7)" sheetId="13" r:id="rId7"/>
    <sheet name="Rekap_Kab_Jembrana (8)" sheetId="12" r:id="rId8"/>
    <sheet name="Rekap_Kab_Tabanan (9)" sheetId="14" r:id="rId9"/>
    <sheet name="Rekap_Tahunan_Seluruh_Bali" sheetId="1" r:id="rId1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7" l="1"/>
  <c r="E58" i="17"/>
  <c r="E57" i="17"/>
  <c r="E56" i="17"/>
  <c r="E55" i="17"/>
  <c r="E54" i="17"/>
  <c r="E53" i="17"/>
  <c r="E52" i="17"/>
  <c r="E51" i="17"/>
  <c r="E50" i="17"/>
  <c r="E49" i="17"/>
  <c r="E48" i="17"/>
  <c r="E40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18" i="17"/>
  <c r="H59" i="17" l="1"/>
  <c r="H57" i="17"/>
  <c r="H55" i="17"/>
  <c r="H54" i="17"/>
  <c r="H52" i="17"/>
  <c r="H50" i="17"/>
  <c r="H18" i="17" l="1"/>
  <c r="F61" i="19" l="1"/>
  <c r="L59" i="19"/>
  <c r="K59" i="19"/>
  <c r="J59" i="19"/>
  <c r="I59" i="19"/>
  <c r="H59" i="19"/>
  <c r="G59" i="19"/>
  <c r="F59" i="19"/>
  <c r="E59" i="19"/>
  <c r="D59" i="19"/>
  <c r="K58" i="19"/>
  <c r="J58" i="19"/>
  <c r="I58" i="19"/>
  <c r="H58" i="19"/>
  <c r="G58" i="19"/>
  <c r="F58" i="19"/>
  <c r="E58" i="19"/>
  <c r="L58" i="19" s="1"/>
  <c r="D58" i="19"/>
  <c r="K57" i="19"/>
  <c r="L57" i="19" s="1"/>
  <c r="J57" i="19"/>
  <c r="I57" i="19"/>
  <c r="H57" i="19"/>
  <c r="G57" i="19"/>
  <c r="F57" i="19"/>
  <c r="E57" i="19"/>
  <c r="D57" i="19"/>
  <c r="K56" i="19"/>
  <c r="J56" i="19"/>
  <c r="I56" i="19"/>
  <c r="H56" i="19"/>
  <c r="G56" i="19"/>
  <c r="F56" i="19"/>
  <c r="E56" i="19"/>
  <c r="D56" i="19"/>
  <c r="L56" i="19" s="1"/>
  <c r="K55" i="19"/>
  <c r="J55" i="19"/>
  <c r="I55" i="19"/>
  <c r="H55" i="19"/>
  <c r="G55" i="19"/>
  <c r="F55" i="19"/>
  <c r="E55" i="19"/>
  <c r="D55" i="19"/>
  <c r="L55" i="19" s="1"/>
  <c r="L54" i="19"/>
  <c r="K54" i="19"/>
  <c r="J54" i="19"/>
  <c r="I54" i="19"/>
  <c r="H54" i="19"/>
  <c r="G54" i="19"/>
  <c r="F54" i="19"/>
  <c r="E54" i="19"/>
  <c r="D54" i="19"/>
  <c r="K53" i="19"/>
  <c r="J53" i="19"/>
  <c r="I53" i="19"/>
  <c r="H53" i="19"/>
  <c r="G53" i="19"/>
  <c r="F53" i="19"/>
  <c r="E53" i="19"/>
  <c r="L53" i="19" s="1"/>
  <c r="D53" i="19"/>
  <c r="K52" i="19"/>
  <c r="J52" i="19"/>
  <c r="I52" i="19"/>
  <c r="H52" i="19"/>
  <c r="L52" i="19" s="1"/>
  <c r="G52" i="19"/>
  <c r="F52" i="19"/>
  <c r="E52" i="19"/>
  <c r="D52" i="19"/>
  <c r="K51" i="19"/>
  <c r="J51" i="19"/>
  <c r="I51" i="19"/>
  <c r="H51" i="19"/>
  <c r="H61" i="19" s="1"/>
  <c r="G51" i="19"/>
  <c r="G61" i="19" s="1"/>
  <c r="F51" i="19"/>
  <c r="E51" i="19"/>
  <c r="D51" i="19"/>
  <c r="L51" i="19" s="1"/>
  <c r="K50" i="19"/>
  <c r="J50" i="19"/>
  <c r="I50" i="19"/>
  <c r="H50" i="19"/>
  <c r="G50" i="19"/>
  <c r="F50" i="19"/>
  <c r="E50" i="19"/>
  <c r="D50" i="19"/>
  <c r="L50" i="19" s="1"/>
  <c r="K49" i="19"/>
  <c r="J49" i="19"/>
  <c r="J61" i="19" s="1"/>
  <c r="I49" i="19"/>
  <c r="H49" i="19"/>
  <c r="G49" i="19"/>
  <c r="F49" i="19"/>
  <c r="E49" i="19"/>
  <c r="D49" i="19"/>
  <c r="L49" i="19" s="1"/>
  <c r="L48" i="19"/>
  <c r="K48" i="19"/>
  <c r="K61" i="19" s="1"/>
  <c r="J48" i="19"/>
  <c r="I48" i="19"/>
  <c r="I61" i="19" s="1"/>
  <c r="H48" i="19"/>
  <c r="G48" i="19"/>
  <c r="F48" i="19"/>
  <c r="E48" i="19"/>
  <c r="E61" i="19" s="1"/>
  <c r="D48" i="19"/>
  <c r="D61" i="19" s="1"/>
  <c r="K40" i="19"/>
  <c r="J40" i="19"/>
  <c r="I40" i="19"/>
  <c r="H40" i="19"/>
  <c r="G40" i="19"/>
  <c r="F40" i="19"/>
  <c r="E40" i="19"/>
  <c r="D40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40" i="19" s="1"/>
  <c r="K18" i="19"/>
  <c r="J18" i="19"/>
  <c r="I18" i="19"/>
  <c r="H18" i="19"/>
  <c r="G18" i="19"/>
  <c r="F18" i="19"/>
  <c r="E18" i="19"/>
  <c r="D18" i="19"/>
  <c r="L16" i="19"/>
  <c r="L15" i="19"/>
  <c r="L14" i="19"/>
  <c r="L13" i="19"/>
  <c r="L12" i="19"/>
  <c r="L11" i="19"/>
  <c r="L10" i="19"/>
  <c r="L9" i="19"/>
  <c r="L8" i="19"/>
  <c r="L7" i="19"/>
  <c r="L6" i="19"/>
  <c r="L18" i="19" s="1"/>
  <c r="L5" i="19"/>
  <c r="K59" i="18"/>
  <c r="J59" i="18"/>
  <c r="I59" i="18"/>
  <c r="H59" i="18"/>
  <c r="G59" i="18"/>
  <c r="F59" i="18"/>
  <c r="L59" i="18" s="1"/>
  <c r="E59" i="18"/>
  <c r="D59" i="18"/>
  <c r="K58" i="18"/>
  <c r="J58" i="18"/>
  <c r="I58" i="18"/>
  <c r="H58" i="18"/>
  <c r="G58" i="18"/>
  <c r="F58" i="18"/>
  <c r="E58" i="18"/>
  <c r="D58" i="18"/>
  <c r="L58" i="18" s="1"/>
  <c r="K57" i="18"/>
  <c r="J57" i="18"/>
  <c r="I57" i="18"/>
  <c r="H57" i="18"/>
  <c r="L57" i="18" s="1"/>
  <c r="G57" i="18"/>
  <c r="F57" i="18"/>
  <c r="E57" i="18"/>
  <c r="D57" i="18"/>
  <c r="K56" i="18"/>
  <c r="J56" i="18"/>
  <c r="I56" i="18"/>
  <c r="H56" i="18"/>
  <c r="G56" i="18"/>
  <c r="F56" i="18"/>
  <c r="E56" i="18"/>
  <c r="D56" i="18"/>
  <c r="L56" i="18" s="1"/>
  <c r="K55" i="18"/>
  <c r="J55" i="18"/>
  <c r="L55" i="18" s="1"/>
  <c r="I55" i="18"/>
  <c r="H55" i="18"/>
  <c r="G55" i="18"/>
  <c r="F55" i="18"/>
  <c r="E55" i="18"/>
  <c r="D55" i="18"/>
  <c r="K54" i="18"/>
  <c r="J54" i="18"/>
  <c r="I54" i="18"/>
  <c r="H54" i="18"/>
  <c r="G54" i="18"/>
  <c r="F54" i="18"/>
  <c r="E54" i="18"/>
  <c r="D54" i="18"/>
  <c r="L54" i="18" s="1"/>
  <c r="L53" i="18"/>
  <c r="K53" i="18"/>
  <c r="J53" i="18"/>
  <c r="I53" i="18"/>
  <c r="H53" i="18"/>
  <c r="G53" i="18"/>
  <c r="F53" i="18"/>
  <c r="E53" i="18"/>
  <c r="D53" i="18"/>
  <c r="K52" i="18"/>
  <c r="J52" i="18"/>
  <c r="I52" i="18"/>
  <c r="H52" i="18"/>
  <c r="G52" i="18"/>
  <c r="F52" i="18"/>
  <c r="E52" i="18"/>
  <c r="D52" i="18"/>
  <c r="L52" i="18" s="1"/>
  <c r="K51" i="18"/>
  <c r="J51" i="18"/>
  <c r="I51" i="18"/>
  <c r="H51" i="18"/>
  <c r="G51" i="18"/>
  <c r="F51" i="18"/>
  <c r="E51" i="18"/>
  <c r="D51" i="18"/>
  <c r="L51" i="18" s="1"/>
  <c r="K50" i="18"/>
  <c r="J50" i="18"/>
  <c r="I50" i="18"/>
  <c r="H50" i="18"/>
  <c r="G50" i="18"/>
  <c r="L50" i="18" s="1"/>
  <c r="F50" i="18"/>
  <c r="E50" i="18"/>
  <c r="D50" i="18"/>
  <c r="K49" i="18"/>
  <c r="J49" i="18"/>
  <c r="I49" i="18"/>
  <c r="H49" i="18"/>
  <c r="G49" i="18"/>
  <c r="F49" i="18"/>
  <c r="E49" i="18"/>
  <c r="D49" i="18"/>
  <c r="L49" i="18" s="1"/>
  <c r="K48" i="18"/>
  <c r="K61" i="18" s="1"/>
  <c r="J48" i="18"/>
  <c r="J61" i="18" s="1"/>
  <c r="I48" i="18"/>
  <c r="I61" i="18" s="1"/>
  <c r="H48" i="18"/>
  <c r="H61" i="18" s="1"/>
  <c r="G48" i="18"/>
  <c r="G61" i="18" s="1"/>
  <c r="F48" i="18"/>
  <c r="F61" i="18" s="1"/>
  <c r="E48" i="18"/>
  <c r="E61" i="18" s="1"/>
  <c r="D48" i="18"/>
  <c r="D61" i="18" s="1"/>
  <c r="K40" i="18"/>
  <c r="J40" i="18"/>
  <c r="I40" i="18"/>
  <c r="H40" i="18"/>
  <c r="G40" i="18"/>
  <c r="F40" i="18"/>
  <c r="E40" i="18"/>
  <c r="D40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40" i="18" s="1"/>
  <c r="L18" i="18"/>
  <c r="K18" i="18"/>
  <c r="J18" i="18"/>
  <c r="I18" i="18"/>
  <c r="H18" i="18"/>
  <c r="G18" i="18"/>
  <c r="F18" i="18"/>
  <c r="E18" i="18"/>
  <c r="D18" i="18"/>
  <c r="L16" i="18"/>
  <c r="L15" i="18"/>
  <c r="L14" i="18"/>
  <c r="L13" i="18"/>
  <c r="L12" i="18"/>
  <c r="L11" i="18"/>
  <c r="L10" i="18"/>
  <c r="L9" i="18"/>
  <c r="L8" i="18"/>
  <c r="L7" i="18"/>
  <c r="L6" i="18"/>
  <c r="L5" i="18"/>
  <c r="K59" i="17"/>
  <c r="J59" i="17"/>
  <c r="I59" i="17"/>
  <c r="G59" i="17"/>
  <c r="F59" i="17"/>
  <c r="K58" i="17"/>
  <c r="J58" i="17"/>
  <c r="I58" i="17"/>
  <c r="H58" i="17"/>
  <c r="G58" i="17"/>
  <c r="F58" i="17"/>
  <c r="D58" i="17"/>
  <c r="K57" i="17"/>
  <c r="J57" i="17"/>
  <c r="I57" i="17"/>
  <c r="G57" i="17"/>
  <c r="F57" i="17"/>
  <c r="D57" i="17"/>
  <c r="K56" i="17"/>
  <c r="J56" i="17"/>
  <c r="I56" i="17"/>
  <c r="H56" i="17"/>
  <c r="G56" i="17"/>
  <c r="F56" i="17"/>
  <c r="D56" i="17"/>
  <c r="K55" i="17"/>
  <c r="J55" i="17"/>
  <c r="I55" i="17"/>
  <c r="G55" i="17"/>
  <c r="F55" i="17"/>
  <c r="D55" i="17"/>
  <c r="K54" i="17"/>
  <c r="J54" i="17"/>
  <c r="I54" i="17"/>
  <c r="G54" i="17"/>
  <c r="F54" i="17"/>
  <c r="D54" i="17"/>
  <c r="K53" i="17"/>
  <c r="J53" i="17"/>
  <c r="I53" i="17"/>
  <c r="H53" i="17"/>
  <c r="G53" i="17"/>
  <c r="F53" i="17"/>
  <c r="D53" i="17"/>
  <c r="K52" i="17"/>
  <c r="J52" i="17"/>
  <c r="I52" i="17"/>
  <c r="G52" i="17"/>
  <c r="F52" i="17"/>
  <c r="D52" i="17"/>
  <c r="K51" i="17"/>
  <c r="J51" i="17"/>
  <c r="I51" i="17"/>
  <c r="H51" i="17"/>
  <c r="G51" i="17"/>
  <c r="F51" i="17"/>
  <c r="D51" i="17"/>
  <c r="K50" i="17"/>
  <c r="J50" i="17"/>
  <c r="I50" i="17"/>
  <c r="G50" i="17"/>
  <c r="F50" i="17"/>
  <c r="D50" i="17"/>
  <c r="K49" i="17"/>
  <c r="J49" i="17"/>
  <c r="I49" i="17"/>
  <c r="H49" i="17"/>
  <c r="G49" i="17"/>
  <c r="F49" i="17"/>
  <c r="D49" i="17"/>
  <c r="K48" i="17"/>
  <c r="J48" i="17"/>
  <c r="I48" i="17"/>
  <c r="I61" i="17" s="1"/>
  <c r="H48" i="17"/>
  <c r="G48" i="17"/>
  <c r="F48" i="17"/>
  <c r="D48" i="17"/>
  <c r="K40" i="17"/>
  <c r="J40" i="17"/>
  <c r="I40" i="17"/>
  <c r="H40" i="17"/>
  <c r="G40" i="17"/>
  <c r="F40" i="17"/>
  <c r="D40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K18" i="17"/>
  <c r="J18" i="17"/>
  <c r="I18" i="17"/>
  <c r="G18" i="17"/>
  <c r="F18" i="17"/>
  <c r="D18" i="17"/>
  <c r="L16" i="17"/>
  <c r="L15" i="17"/>
  <c r="L14" i="17"/>
  <c r="L13" i="17"/>
  <c r="L12" i="17"/>
  <c r="L11" i="17"/>
  <c r="L10" i="17"/>
  <c r="L9" i="17"/>
  <c r="L8" i="17"/>
  <c r="L7" i="17"/>
  <c r="L6" i="17"/>
  <c r="L5" i="17"/>
  <c r="K59" i="16"/>
  <c r="J59" i="16"/>
  <c r="I59" i="16"/>
  <c r="H59" i="16"/>
  <c r="G59" i="16"/>
  <c r="F59" i="16"/>
  <c r="E59" i="16"/>
  <c r="D59" i="16"/>
  <c r="L59" i="16" s="1"/>
  <c r="L58" i="16"/>
  <c r="K58" i="16"/>
  <c r="J58" i="16"/>
  <c r="I58" i="16"/>
  <c r="H58" i="16"/>
  <c r="G58" i="16"/>
  <c r="F58" i="16"/>
  <c r="E58" i="16"/>
  <c r="D58" i="16"/>
  <c r="K57" i="16"/>
  <c r="J57" i="16"/>
  <c r="I57" i="16"/>
  <c r="H57" i="16"/>
  <c r="L57" i="16" s="1"/>
  <c r="G57" i="16"/>
  <c r="F57" i="16"/>
  <c r="E57" i="16"/>
  <c r="D57" i="16"/>
  <c r="K56" i="16"/>
  <c r="J56" i="16"/>
  <c r="I56" i="16"/>
  <c r="H56" i="16"/>
  <c r="G56" i="16"/>
  <c r="F56" i="16"/>
  <c r="E56" i="16"/>
  <c r="D56" i="16"/>
  <c r="L56" i="16" s="1"/>
  <c r="K55" i="16"/>
  <c r="J55" i="16"/>
  <c r="L55" i="16" s="1"/>
  <c r="I55" i="16"/>
  <c r="H55" i="16"/>
  <c r="G55" i="16"/>
  <c r="F55" i="16"/>
  <c r="E55" i="16"/>
  <c r="D55" i="16"/>
  <c r="K54" i="16"/>
  <c r="J54" i="16"/>
  <c r="I54" i="16"/>
  <c r="H54" i="16"/>
  <c r="G54" i="16"/>
  <c r="F54" i="16"/>
  <c r="E54" i="16"/>
  <c r="D54" i="16"/>
  <c r="L54" i="16" s="1"/>
  <c r="L53" i="16"/>
  <c r="K53" i="16"/>
  <c r="J53" i="16"/>
  <c r="I53" i="16"/>
  <c r="H53" i="16"/>
  <c r="G53" i="16"/>
  <c r="F53" i="16"/>
  <c r="E53" i="16"/>
  <c r="D53" i="16"/>
  <c r="K52" i="16"/>
  <c r="J52" i="16"/>
  <c r="I52" i="16"/>
  <c r="H52" i="16"/>
  <c r="G52" i="16"/>
  <c r="F52" i="16"/>
  <c r="E52" i="16"/>
  <c r="D52" i="16"/>
  <c r="L52" i="16" s="1"/>
  <c r="K51" i="16"/>
  <c r="J51" i="16"/>
  <c r="I51" i="16"/>
  <c r="H51" i="16"/>
  <c r="G51" i="16"/>
  <c r="F51" i="16"/>
  <c r="E51" i="16"/>
  <c r="L51" i="16" s="1"/>
  <c r="D51" i="16"/>
  <c r="K50" i="16"/>
  <c r="J50" i="16"/>
  <c r="I50" i="16"/>
  <c r="H50" i="16"/>
  <c r="G50" i="16"/>
  <c r="F50" i="16"/>
  <c r="E50" i="16"/>
  <c r="D50" i="16"/>
  <c r="L50" i="16" s="1"/>
  <c r="K49" i="16"/>
  <c r="J49" i="16"/>
  <c r="I49" i="16"/>
  <c r="H49" i="16"/>
  <c r="G49" i="16"/>
  <c r="F49" i="16"/>
  <c r="E49" i="16"/>
  <c r="D49" i="16"/>
  <c r="L49" i="16" s="1"/>
  <c r="K48" i="16"/>
  <c r="K61" i="16" s="1"/>
  <c r="J48" i="16"/>
  <c r="J61" i="16" s="1"/>
  <c r="I48" i="16"/>
  <c r="I61" i="16" s="1"/>
  <c r="H48" i="16"/>
  <c r="H61" i="16" s="1"/>
  <c r="G48" i="16"/>
  <c r="G61" i="16" s="1"/>
  <c r="F48" i="16"/>
  <c r="F61" i="16" s="1"/>
  <c r="E48" i="16"/>
  <c r="E61" i="16" s="1"/>
  <c r="D48" i="16"/>
  <c r="D61" i="16" s="1"/>
  <c r="K40" i="16"/>
  <c r="J40" i="16"/>
  <c r="I40" i="16"/>
  <c r="H40" i="16"/>
  <c r="G40" i="16"/>
  <c r="F40" i="16"/>
  <c r="E40" i="16"/>
  <c r="D40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40" i="16" s="1"/>
  <c r="K18" i="16"/>
  <c r="J18" i="16"/>
  <c r="I18" i="16"/>
  <c r="H18" i="16"/>
  <c r="G18" i="16"/>
  <c r="F18" i="16"/>
  <c r="E18" i="16"/>
  <c r="D18" i="16"/>
  <c r="L16" i="16"/>
  <c r="L15" i="16"/>
  <c r="L14" i="16"/>
  <c r="L13" i="16"/>
  <c r="L12" i="16"/>
  <c r="L11" i="16"/>
  <c r="L10" i="16"/>
  <c r="L9" i="16"/>
  <c r="L8" i="16"/>
  <c r="L7" i="16"/>
  <c r="L6" i="16"/>
  <c r="L5" i="16"/>
  <c r="L18" i="16" s="1"/>
  <c r="K59" i="15"/>
  <c r="J59" i="15"/>
  <c r="I59" i="15"/>
  <c r="H59" i="15"/>
  <c r="G59" i="15"/>
  <c r="F59" i="15"/>
  <c r="L59" i="15" s="1"/>
  <c r="E59" i="15"/>
  <c r="D59" i="15"/>
  <c r="K58" i="15"/>
  <c r="J58" i="15"/>
  <c r="I58" i="15"/>
  <c r="H58" i="15"/>
  <c r="G58" i="15"/>
  <c r="F58" i="15"/>
  <c r="E58" i="15"/>
  <c r="D58" i="15"/>
  <c r="L58" i="15" s="1"/>
  <c r="K57" i="15"/>
  <c r="J57" i="15"/>
  <c r="I57" i="15"/>
  <c r="H57" i="15"/>
  <c r="L57" i="15" s="1"/>
  <c r="G57" i="15"/>
  <c r="F57" i="15"/>
  <c r="E57" i="15"/>
  <c r="D57" i="15"/>
  <c r="K56" i="15"/>
  <c r="J56" i="15"/>
  <c r="I56" i="15"/>
  <c r="H56" i="15"/>
  <c r="G56" i="15"/>
  <c r="F56" i="15"/>
  <c r="E56" i="15"/>
  <c r="D56" i="15"/>
  <c r="L56" i="15" s="1"/>
  <c r="K55" i="15"/>
  <c r="J55" i="15"/>
  <c r="L55" i="15" s="1"/>
  <c r="I55" i="15"/>
  <c r="H55" i="15"/>
  <c r="G55" i="15"/>
  <c r="F55" i="15"/>
  <c r="E55" i="15"/>
  <c r="D55" i="15"/>
  <c r="K54" i="15"/>
  <c r="J54" i="15"/>
  <c r="I54" i="15"/>
  <c r="H54" i="15"/>
  <c r="G54" i="15"/>
  <c r="F54" i="15"/>
  <c r="E54" i="15"/>
  <c r="D54" i="15"/>
  <c r="L54" i="15" s="1"/>
  <c r="L53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L52" i="15" s="1"/>
  <c r="D52" i="15"/>
  <c r="K51" i="15"/>
  <c r="J51" i="15"/>
  <c r="I51" i="15"/>
  <c r="H51" i="15"/>
  <c r="G51" i="15"/>
  <c r="F51" i="15"/>
  <c r="E51" i="15"/>
  <c r="D51" i="15"/>
  <c r="L51" i="15" s="1"/>
  <c r="K50" i="15"/>
  <c r="J50" i="15"/>
  <c r="I50" i="15"/>
  <c r="H50" i="15"/>
  <c r="G50" i="15"/>
  <c r="L50" i="15" s="1"/>
  <c r="F50" i="15"/>
  <c r="E50" i="15"/>
  <c r="D50" i="15"/>
  <c r="K49" i="15"/>
  <c r="J49" i="15"/>
  <c r="I49" i="15"/>
  <c r="H49" i="15"/>
  <c r="G49" i="15"/>
  <c r="F49" i="15"/>
  <c r="E49" i="15"/>
  <c r="D49" i="15"/>
  <c r="L49" i="15" s="1"/>
  <c r="K48" i="15"/>
  <c r="K61" i="15" s="1"/>
  <c r="J48" i="15"/>
  <c r="J61" i="15" s="1"/>
  <c r="I48" i="15"/>
  <c r="I61" i="15" s="1"/>
  <c r="H48" i="15"/>
  <c r="H61" i="15" s="1"/>
  <c r="G48" i="15"/>
  <c r="G61" i="15" s="1"/>
  <c r="F48" i="15"/>
  <c r="F61" i="15" s="1"/>
  <c r="E48" i="15"/>
  <c r="E61" i="15" s="1"/>
  <c r="D48" i="15"/>
  <c r="K40" i="15"/>
  <c r="J40" i="15"/>
  <c r="I40" i="15"/>
  <c r="H40" i="15"/>
  <c r="G40" i="15"/>
  <c r="F40" i="15"/>
  <c r="E40" i="15"/>
  <c r="D40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40" i="15" s="1"/>
  <c r="K18" i="15"/>
  <c r="J18" i="15"/>
  <c r="I18" i="15"/>
  <c r="H18" i="15"/>
  <c r="G18" i="15"/>
  <c r="F18" i="15"/>
  <c r="E18" i="15"/>
  <c r="D18" i="15"/>
  <c r="L16" i="15"/>
  <c r="L15" i="15"/>
  <c r="L14" i="15"/>
  <c r="L13" i="15"/>
  <c r="L12" i="15"/>
  <c r="L11" i="15"/>
  <c r="L10" i="15"/>
  <c r="L9" i="15"/>
  <c r="L8" i="15"/>
  <c r="L7" i="15"/>
  <c r="L6" i="15"/>
  <c r="L5" i="15"/>
  <c r="L18" i="15" s="1"/>
  <c r="K59" i="14"/>
  <c r="J59" i="14"/>
  <c r="I59" i="14"/>
  <c r="H59" i="14"/>
  <c r="G59" i="14"/>
  <c r="F59" i="14"/>
  <c r="L59" i="14" s="1"/>
  <c r="E59" i="14"/>
  <c r="D59" i="14"/>
  <c r="K58" i="14"/>
  <c r="J58" i="14"/>
  <c r="I58" i="14"/>
  <c r="H58" i="14"/>
  <c r="G58" i="14"/>
  <c r="F58" i="14"/>
  <c r="E58" i="14"/>
  <c r="D58" i="14"/>
  <c r="L58" i="14" s="1"/>
  <c r="K57" i="14"/>
  <c r="J57" i="14"/>
  <c r="I57" i="14"/>
  <c r="H57" i="14"/>
  <c r="L57" i="14" s="1"/>
  <c r="G57" i="14"/>
  <c r="F57" i="14"/>
  <c r="E57" i="14"/>
  <c r="D57" i="14"/>
  <c r="K56" i="14"/>
  <c r="J56" i="14"/>
  <c r="I56" i="14"/>
  <c r="H56" i="14"/>
  <c r="G56" i="14"/>
  <c r="F56" i="14"/>
  <c r="E56" i="14"/>
  <c r="D56" i="14"/>
  <c r="L56" i="14" s="1"/>
  <c r="K55" i="14"/>
  <c r="J55" i="14"/>
  <c r="L55" i="14" s="1"/>
  <c r="I55" i="14"/>
  <c r="H55" i="14"/>
  <c r="G55" i="14"/>
  <c r="F55" i="14"/>
  <c r="E55" i="14"/>
  <c r="D55" i="14"/>
  <c r="K54" i="14"/>
  <c r="J54" i="14"/>
  <c r="I54" i="14"/>
  <c r="H54" i="14"/>
  <c r="G54" i="14"/>
  <c r="F54" i="14"/>
  <c r="E54" i="14"/>
  <c r="D54" i="14"/>
  <c r="L54" i="14" s="1"/>
  <c r="L53" i="14"/>
  <c r="K53" i="14"/>
  <c r="J53" i="14"/>
  <c r="I53" i="14"/>
  <c r="H53" i="14"/>
  <c r="G53" i="14"/>
  <c r="F53" i="14"/>
  <c r="E53" i="14"/>
  <c r="D53" i="14"/>
  <c r="K52" i="14"/>
  <c r="J52" i="14"/>
  <c r="I52" i="14"/>
  <c r="H52" i="14"/>
  <c r="G52" i="14"/>
  <c r="F52" i="14"/>
  <c r="E52" i="14"/>
  <c r="L52" i="14" s="1"/>
  <c r="D52" i="14"/>
  <c r="K51" i="14"/>
  <c r="J51" i="14"/>
  <c r="I51" i="14"/>
  <c r="H51" i="14"/>
  <c r="G51" i="14"/>
  <c r="F51" i="14"/>
  <c r="E51" i="14"/>
  <c r="D51" i="14"/>
  <c r="L51" i="14" s="1"/>
  <c r="K50" i="14"/>
  <c r="J50" i="14"/>
  <c r="I50" i="14"/>
  <c r="H50" i="14"/>
  <c r="G50" i="14"/>
  <c r="G61" i="14" s="1"/>
  <c r="F50" i="14"/>
  <c r="E50" i="14"/>
  <c r="D50" i="14"/>
  <c r="K49" i="14"/>
  <c r="J49" i="14"/>
  <c r="I49" i="14"/>
  <c r="H49" i="14"/>
  <c r="G49" i="14"/>
  <c r="F49" i="14"/>
  <c r="E49" i="14"/>
  <c r="D49" i="14"/>
  <c r="L49" i="14" s="1"/>
  <c r="K48" i="14"/>
  <c r="K61" i="14" s="1"/>
  <c r="J48" i="14"/>
  <c r="J61" i="14" s="1"/>
  <c r="I48" i="14"/>
  <c r="L48" i="14" s="1"/>
  <c r="H48" i="14"/>
  <c r="H61" i="14" s="1"/>
  <c r="G48" i="14"/>
  <c r="F48" i="14"/>
  <c r="F61" i="14" s="1"/>
  <c r="E48" i="14"/>
  <c r="E61" i="14" s="1"/>
  <c r="D48" i="14"/>
  <c r="K40" i="14"/>
  <c r="J40" i="14"/>
  <c r="I40" i="14"/>
  <c r="H40" i="14"/>
  <c r="G40" i="14"/>
  <c r="F40" i="14"/>
  <c r="E40" i="14"/>
  <c r="D40" i="14"/>
  <c r="L38" i="14"/>
  <c r="L37" i="14"/>
  <c r="L36" i="14"/>
  <c r="L35" i="14"/>
  <c r="L34" i="14"/>
  <c r="L33" i="14"/>
  <c r="L32" i="14"/>
  <c r="L31" i="14"/>
  <c r="L40" i="14" s="1"/>
  <c r="L30" i="14"/>
  <c r="L29" i="14"/>
  <c r="L28" i="14"/>
  <c r="L27" i="14"/>
  <c r="K18" i="14"/>
  <c r="J18" i="14"/>
  <c r="I18" i="14"/>
  <c r="H18" i="14"/>
  <c r="G18" i="14"/>
  <c r="F18" i="14"/>
  <c r="E18" i="14"/>
  <c r="D18" i="14"/>
  <c r="L16" i="14"/>
  <c r="L15" i="14"/>
  <c r="L14" i="14"/>
  <c r="L13" i="14"/>
  <c r="L12" i="14"/>
  <c r="L11" i="14"/>
  <c r="L10" i="14"/>
  <c r="L9" i="14"/>
  <c r="L8" i="14"/>
  <c r="L7" i="14"/>
  <c r="L6" i="14"/>
  <c r="L5" i="14"/>
  <c r="L18" i="14" s="1"/>
  <c r="K61" i="13"/>
  <c r="K59" i="13"/>
  <c r="J59" i="13"/>
  <c r="I59" i="13"/>
  <c r="H59" i="13"/>
  <c r="G59" i="13"/>
  <c r="F59" i="13"/>
  <c r="E59" i="13"/>
  <c r="D59" i="13"/>
  <c r="L59" i="13" s="1"/>
  <c r="K58" i="13"/>
  <c r="J58" i="13"/>
  <c r="I58" i="13"/>
  <c r="H58" i="13"/>
  <c r="G58" i="13"/>
  <c r="F58" i="13"/>
  <c r="E58" i="13"/>
  <c r="D58" i="13"/>
  <c r="K57" i="13"/>
  <c r="J57" i="13"/>
  <c r="I57" i="13"/>
  <c r="H57" i="13"/>
  <c r="G57" i="13"/>
  <c r="F57" i="13"/>
  <c r="E57" i="13"/>
  <c r="D57" i="13"/>
  <c r="L57" i="13" s="1"/>
  <c r="K56" i="13"/>
  <c r="J56" i="13"/>
  <c r="I56" i="13"/>
  <c r="H56" i="13"/>
  <c r="G56" i="13"/>
  <c r="F56" i="13"/>
  <c r="E56" i="13"/>
  <c r="D56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3" i="13"/>
  <c r="J53" i="13"/>
  <c r="I53" i="13"/>
  <c r="H53" i="13"/>
  <c r="G53" i="13"/>
  <c r="F53" i="13"/>
  <c r="E53" i="13"/>
  <c r="D53" i="13"/>
  <c r="K52" i="13"/>
  <c r="J52" i="13"/>
  <c r="I52" i="13"/>
  <c r="H52" i="13"/>
  <c r="G52" i="13"/>
  <c r="F52" i="13"/>
  <c r="E52" i="13"/>
  <c r="D52" i="13"/>
  <c r="K51" i="13"/>
  <c r="J51" i="13"/>
  <c r="I51" i="13"/>
  <c r="H51" i="13"/>
  <c r="G51" i="13"/>
  <c r="F51" i="13"/>
  <c r="E51" i="13"/>
  <c r="D51" i="13"/>
  <c r="L51" i="13" s="1"/>
  <c r="K50" i="13"/>
  <c r="J50" i="13"/>
  <c r="I50" i="13"/>
  <c r="H50" i="13"/>
  <c r="G50" i="13"/>
  <c r="F50" i="13"/>
  <c r="E50" i="13"/>
  <c r="D50" i="13"/>
  <c r="K49" i="13"/>
  <c r="J49" i="13"/>
  <c r="I49" i="13"/>
  <c r="H49" i="13"/>
  <c r="G49" i="13"/>
  <c r="F49" i="13"/>
  <c r="E49" i="13"/>
  <c r="D49" i="13"/>
  <c r="L49" i="13" s="1"/>
  <c r="K48" i="13"/>
  <c r="J48" i="13"/>
  <c r="J61" i="13" s="1"/>
  <c r="I48" i="13"/>
  <c r="I61" i="13" s="1"/>
  <c r="H48" i="13"/>
  <c r="H61" i="13" s="1"/>
  <c r="G48" i="13"/>
  <c r="G61" i="13" s="1"/>
  <c r="F48" i="13"/>
  <c r="E48" i="13"/>
  <c r="D48" i="13"/>
  <c r="K40" i="13"/>
  <c r="J40" i="13"/>
  <c r="I40" i="13"/>
  <c r="H40" i="13"/>
  <c r="G40" i="13"/>
  <c r="F40" i="13"/>
  <c r="E40" i="13"/>
  <c r="D40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K18" i="13"/>
  <c r="J18" i="13"/>
  <c r="I18" i="13"/>
  <c r="H18" i="13"/>
  <c r="G18" i="13"/>
  <c r="F18" i="13"/>
  <c r="E18" i="13"/>
  <c r="D18" i="13"/>
  <c r="L16" i="13"/>
  <c r="L15" i="13"/>
  <c r="L14" i="13"/>
  <c r="L13" i="13"/>
  <c r="L12" i="13"/>
  <c r="L11" i="13"/>
  <c r="L10" i="13"/>
  <c r="L9" i="13"/>
  <c r="L8" i="13"/>
  <c r="L7" i="13"/>
  <c r="L6" i="13"/>
  <c r="L5" i="13"/>
  <c r="K59" i="12"/>
  <c r="J59" i="12"/>
  <c r="I59" i="12"/>
  <c r="H59" i="12"/>
  <c r="G59" i="12"/>
  <c r="F59" i="12"/>
  <c r="E59" i="12"/>
  <c r="D59" i="12"/>
  <c r="K58" i="12"/>
  <c r="J58" i="12"/>
  <c r="I58" i="12"/>
  <c r="H58" i="12"/>
  <c r="G58" i="12"/>
  <c r="F58" i="12"/>
  <c r="E58" i="12"/>
  <c r="D58" i="12"/>
  <c r="K57" i="12"/>
  <c r="J57" i="12"/>
  <c r="I57" i="12"/>
  <c r="H57" i="12"/>
  <c r="G57" i="12"/>
  <c r="F57" i="12"/>
  <c r="E57" i="12"/>
  <c r="D57" i="12"/>
  <c r="K56" i="12"/>
  <c r="J56" i="12"/>
  <c r="I56" i="12"/>
  <c r="H56" i="12"/>
  <c r="G56" i="12"/>
  <c r="F56" i="12"/>
  <c r="E56" i="12"/>
  <c r="D56" i="12"/>
  <c r="K55" i="12"/>
  <c r="J55" i="12"/>
  <c r="I55" i="12"/>
  <c r="H55" i="12"/>
  <c r="G55" i="12"/>
  <c r="F55" i="12"/>
  <c r="E55" i="12"/>
  <c r="D55" i="12"/>
  <c r="K54" i="12"/>
  <c r="J54" i="12"/>
  <c r="I54" i="12"/>
  <c r="H54" i="12"/>
  <c r="G54" i="12"/>
  <c r="F54" i="12"/>
  <c r="E54" i="12"/>
  <c r="D54" i="12"/>
  <c r="K53" i="12"/>
  <c r="J53" i="12"/>
  <c r="I53" i="12"/>
  <c r="H53" i="12"/>
  <c r="G53" i="12"/>
  <c r="F53" i="12"/>
  <c r="E53" i="12"/>
  <c r="D53" i="12"/>
  <c r="K52" i="12"/>
  <c r="J52" i="12"/>
  <c r="I52" i="12"/>
  <c r="H52" i="12"/>
  <c r="G52" i="12"/>
  <c r="F52" i="12"/>
  <c r="E52" i="12"/>
  <c r="D52" i="12"/>
  <c r="K51" i="12"/>
  <c r="J51" i="12"/>
  <c r="I51" i="12"/>
  <c r="H51" i="12"/>
  <c r="G51" i="12"/>
  <c r="F51" i="12"/>
  <c r="E51" i="12"/>
  <c r="D51" i="12"/>
  <c r="K50" i="12"/>
  <c r="J50" i="12"/>
  <c r="I50" i="12"/>
  <c r="H50" i="12"/>
  <c r="G50" i="12"/>
  <c r="F50" i="12"/>
  <c r="E50" i="12"/>
  <c r="D50" i="12"/>
  <c r="K49" i="12"/>
  <c r="J49" i="12"/>
  <c r="I49" i="12"/>
  <c r="H49" i="12"/>
  <c r="G49" i="12"/>
  <c r="F49" i="12"/>
  <c r="E49" i="12"/>
  <c r="D49" i="12"/>
  <c r="K48" i="12"/>
  <c r="K61" i="12" s="1"/>
  <c r="J48" i="12"/>
  <c r="I48" i="12"/>
  <c r="H48" i="12"/>
  <c r="G48" i="12"/>
  <c r="F48" i="12"/>
  <c r="E48" i="12"/>
  <c r="D48" i="12"/>
  <c r="K40" i="12"/>
  <c r="J40" i="12"/>
  <c r="I40" i="12"/>
  <c r="H40" i="12"/>
  <c r="G40" i="12"/>
  <c r="F40" i="12"/>
  <c r="E40" i="12"/>
  <c r="D40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K18" i="12"/>
  <c r="J18" i="12"/>
  <c r="I18" i="12"/>
  <c r="H18" i="12"/>
  <c r="G18" i="12"/>
  <c r="F18" i="12"/>
  <c r="E18" i="12"/>
  <c r="D18" i="12"/>
  <c r="L16" i="12"/>
  <c r="L15" i="12"/>
  <c r="L14" i="12"/>
  <c r="L13" i="12"/>
  <c r="L12" i="12"/>
  <c r="L11" i="12"/>
  <c r="L10" i="12"/>
  <c r="L9" i="12"/>
  <c r="L8" i="12"/>
  <c r="L7" i="12"/>
  <c r="L6" i="12"/>
  <c r="L5" i="12"/>
  <c r="G61" i="17" l="1"/>
  <c r="E61" i="17"/>
  <c r="D61" i="17"/>
  <c r="K61" i="17"/>
  <c r="J61" i="17"/>
  <c r="L59" i="17"/>
  <c r="F61" i="17"/>
  <c r="L55" i="17"/>
  <c r="L50" i="17"/>
  <c r="L49" i="17"/>
  <c r="L51" i="17"/>
  <c r="L53" i="17"/>
  <c r="L54" i="17"/>
  <c r="L56" i="17"/>
  <c r="L57" i="17"/>
  <c r="L58" i="17"/>
  <c r="L52" i="17"/>
  <c r="L40" i="17"/>
  <c r="L18" i="17"/>
  <c r="H61" i="17"/>
  <c r="L61" i="19"/>
  <c r="L40" i="13"/>
  <c r="F61" i="13"/>
  <c r="D61" i="13"/>
  <c r="L54" i="13"/>
  <c r="L56" i="13"/>
  <c r="L58" i="13"/>
  <c r="L18" i="13"/>
  <c r="L55" i="13"/>
  <c r="L53" i="13"/>
  <c r="E61" i="13"/>
  <c r="L50" i="13"/>
  <c r="L48" i="18"/>
  <c r="L61" i="18" s="1"/>
  <c r="L48" i="17"/>
  <c r="L48" i="16"/>
  <c r="L61" i="16" s="1"/>
  <c r="D61" i="15"/>
  <c r="L48" i="15"/>
  <c r="L61" i="15" s="1"/>
  <c r="D61" i="14"/>
  <c r="L50" i="14"/>
  <c r="L61" i="14" s="1"/>
  <c r="I61" i="14"/>
  <c r="L48" i="13"/>
  <c r="L52" i="13"/>
  <c r="H61" i="12"/>
  <c r="L49" i="12"/>
  <c r="L51" i="12"/>
  <c r="L53" i="12"/>
  <c r="L55" i="12"/>
  <c r="L57" i="12"/>
  <c r="L54" i="12"/>
  <c r="I61" i="12"/>
  <c r="L48" i="12"/>
  <c r="L40" i="12"/>
  <c r="L58" i="12"/>
  <c r="L52" i="12"/>
  <c r="L18" i="12"/>
  <c r="F61" i="12"/>
  <c r="E61" i="12"/>
  <c r="L50" i="12"/>
  <c r="L61" i="12" s="1"/>
  <c r="G61" i="12"/>
  <c r="J61" i="12"/>
  <c r="L59" i="12"/>
  <c r="L56" i="12"/>
  <c r="D61" i="12"/>
  <c r="E50" i="6"/>
  <c r="E18" i="6"/>
  <c r="H48" i="6"/>
  <c r="K59" i="6"/>
  <c r="J59" i="6"/>
  <c r="I59" i="6"/>
  <c r="H59" i="6"/>
  <c r="G59" i="6"/>
  <c r="F59" i="6"/>
  <c r="E59" i="6"/>
  <c r="D59" i="6"/>
  <c r="K58" i="6"/>
  <c r="J58" i="6"/>
  <c r="I58" i="6"/>
  <c r="H58" i="6"/>
  <c r="G58" i="6"/>
  <c r="F58" i="6"/>
  <c r="E58" i="6"/>
  <c r="D58" i="6"/>
  <c r="K57" i="6"/>
  <c r="J57" i="6"/>
  <c r="I57" i="6"/>
  <c r="H57" i="6"/>
  <c r="G57" i="6"/>
  <c r="F57" i="6"/>
  <c r="E57" i="6"/>
  <c r="D57" i="6"/>
  <c r="K56" i="6"/>
  <c r="J56" i="6"/>
  <c r="I56" i="6"/>
  <c r="H56" i="6"/>
  <c r="G56" i="6"/>
  <c r="F56" i="6"/>
  <c r="E56" i="6"/>
  <c r="D56" i="6"/>
  <c r="K55" i="6"/>
  <c r="J55" i="6"/>
  <c r="I55" i="6"/>
  <c r="H55" i="6"/>
  <c r="G55" i="6"/>
  <c r="F55" i="6"/>
  <c r="E55" i="6"/>
  <c r="D55" i="6"/>
  <c r="K54" i="6"/>
  <c r="J54" i="6"/>
  <c r="I54" i="6"/>
  <c r="H54" i="6"/>
  <c r="G54" i="6"/>
  <c r="F54" i="6"/>
  <c r="E54" i="6"/>
  <c r="D54" i="6"/>
  <c r="K53" i="6"/>
  <c r="J53" i="6"/>
  <c r="I53" i="6"/>
  <c r="H53" i="6"/>
  <c r="G53" i="6"/>
  <c r="F53" i="6"/>
  <c r="E53" i="6"/>
  <c r="D53" i="6"/>
  <c r="K52" i="6"/>
  <c r="J52" i="6"/>
  <c r="I52" i="6"/>
  <c r="H52" i="6"/>
  <c r="G52" i="6"/>
  <c r="F52" i="6"/>
  <c r="E52" i="6"/>
  <c r="D52" i="6"/>
  <c r="K51" i="6"/>
  <c r="J51" i="6"/>
  <c r="I51" i="6"/>
  <c r="H51" i="6"/>
  <c r="G51" i="6"/>
  <c r="F51" i="6"/>
  <c r="E51" i="6"/>
  <c r="D51" i="6"/>
  <c r="K50" i="6"/>
  <c r="J50" i="6"/>
  <c r="I50" i="6"/>
  <c r="H50" i="6"/>
  <c r="G50" i="6"/>
  <c r="F50" i="6"/>
  <c r="D50" i="6"/>
  <c r="K49" i="6"/>
  <c r="J49" i="6"/>
  <c r="I49" i="6"/>
  <c r="H49" i="6"/>
  <c r="G49" i="6"/>
  <c r="F49" i="6"/>
  <c r="E49" i="6"/>
  <c r="D49" i="6"/>
  <c r="K48" i="6"/>
  <c r="J48" i="6"/>
  <c r="I48" i="6"/>
  <c r="G48" i="6"/>
  <c r="F48" i="6"/>
  <c r="D48" i="6"/>
  <c r="K40" i="6"/>
  <c r="J40" i="6"/>
  <c r="I40" i="6"/>
  <c r="H40" i="6"/>
  <c r="G40" i="6"/>
  <c r="F40" i="6"/>
  <c r="E40" i="6"/>
  <c r="D40" i="6"/>
  <c r="L38" i="6"/>
  <c r="L37" i="6"/>
  <c r="L36" i="6"/>
  <c r="L35" i="6"/>
  <c r="L34" i="6"/>
  <c r="L33" i="6"/>
  <c r="L32" i="6"/>
  <c r="L31" i="6"/>
  <c r="L30" i="6"/>
  <c r="L29" i="6"/>
  <c r="L28" i="6"/>
  <c r="L27" i="6"/>
  <c r="K18" i="6"/>
  <c r="J18" i="6"/>
  <c r="I18" i="6"/>
  <c r="H18" i="6"/>
  <c r="G18" i="6"/>
  <c r="F18" i="6"/>
  <c r="D18" i="6"/>
  <c r="L16" i="6"/>
  <c r="L15" i="6"/>
  <c r="L14" i="6"/>
  <c r="L13" i="6"/>
  <c r="L12" i="6"/>
  <c r="L11" i="6"/>
  <c r="L10" i="6"/>
  <c r="L9" i="6"/>
  <c r="L8" i="6"/>
  <c r="L7" i="6"/>
  <c r="L6" i="6"/>
  <c r="L5" i="6"/>
  <c r="L61" i="17" l="1"/>
  <c r="L61" i="13"/>
  <c r="E48" i="6"/>
  <c r="L48" i="6" s="1"/>
  <c r="I61" i="6"/>
  <c r="K61" i="6"/>
  <c r="L51" i="6"/>
  <c r="L59" i="6"/>
  <c r="L40" i="6"/>
  <c r="J61" i="6"/>
  <c r="L49" i="6"/>
  <c r="L53" i="6"/>
  <c r="L50" i="6"/>
  <c r="G61" i="6"/>
  <c r="L55" i="6"/>
  <c r="L18" i="6"/>
  <c r="F61" i="6"/>
  <c r="H61" i="6"/>
  <c r="L57" i="6"/>
  <c r="L52" i="6"/>
  <c r="L54" i="6"/>
  <c r="L56" i="6"/>
  <c r="L58" i="6"/>
  <c r="D61" i="6"/>
  <c r="E61" i="6" l="1"/>
  <c r="L61" i="6"/>
</calcChain>
</file>

<file path=xl/sharedStrings.xml><?xml version="1.0" encoding="utf-8"?>
<sst xmlns="http://schemas.openxmlformats.org/spreadsheetml/2006/main" count="510" uniqueCount="61">
  <si>
    <t>No</t>
  </si>
  <si>
    <t>Kota / Kabupaten</t>
  </si>
  <si>
    <t>TABULASI KUNJUNGAN WISATAWAN KE KOTA MAUPUN KABUPATEN</t>
  </si>
  <si>
    <t>Total</t>
  </si>
  <si>
    <t>Jumlah Wisatawan</t>
  </si>
  <si>
    <t>Maret</t>
  </si>
  <si>
    <t>Bulan</t>
  </si>
  <si>
    <t>Januari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</si>
  <si>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</si>
  <si>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</si>
  <si>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</si>
  <si>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</si>
  <si>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</si>
  <si>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</si>
  <si>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</si>
  <si>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</si>
  <si>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</si>
  <si>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</si>
  <si>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Wisatawan Total (Wisman plus Wisnus) di Kota Denpasar</t>
  </si>
  <si>
    <t>https://www.pariwisata.denpasarkota.go.id/</t>
  </si>
  <si>
    <t>https://dispar.bulelengkab.go.id/</t>
  </si>
  <si>
    <t xml:space="preserve">Sumber data : </t>
  </si>
  <si>
    <t>Jumlah Total Wisatawan Mancanegara</t>
  </si>
  <si>
    <t>Jumlah Total Wisatawan Nusantara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</si>
  <si>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Kota Denpasar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</si>
  <si>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Kota Denpasar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</si>
  <si>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Jembrana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</si>
  <si>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Jembrana</t>
    </r>
  </si>
  <si>
    <t>Wisatawan Total (Wisman plus Wisnus) Kabupaten Jembrana</t>
  </si>
  <si>
    <t xml:space="preserve">Sumber Data : 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</si>
  <si>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Buleleng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</si>
  <si>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Buleleng</t>
    </r>
  </si>
  <si>
    <t>Wisatawan Total (Wisman plus Wisnus) Kabupaten Buleleng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</si>
  <si>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Tabanan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</si>
  <si>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Tabanan</t>
    </r>
  </si>
  <si>
    <t>Wisatawan Total (Wisman plus Wisnus) Kabupaten Tabanan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</si>
  <si>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Bangli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</si>
  <si>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Bangli</t>
    </r>
  </si>
  <si>
    <t>Wisatawan Total (Wisman plus Wisnus) Kabupaten Bangli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</si>
  <si>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Badung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</si>
  <si>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Badung</t>
    </r>
  </si>
  <si>
    <t>Wisatawan Total (Wisman plus Wisnus) Kabupaten Badung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</si>
  <si>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Karangasem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</si>
  <si>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Karangasem</t>
    </r>
  </si>
  <si>
    <t>Wisatawan Total (Wisman plus Wisnus) Kabupaten Karangasem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</si>
  <si>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>di Kabupaten Klungkung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</si>
  <si>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Klungkung</t>
    </r>
  </si>
  <si>
    <t>Wisatawan Total (Wisman plus Wisnus) Kabupaten Klungkung</t>
  </si>
  <si>
    <t xml:space="preserve">Kota Denpasar </t>
  </si>
  <si>
    <t xml:space="preserve">Kab. Badung </t>
  </si>
  <si>
    <t xml:space="preserve">Kab. Gianyar </t>
  </si>
  <si>
    <t xml:space="preserve">Kab. Bangli </t>
  </si>
  <si>
    <t xml:space="preserve">Kab. Klungkung </t>
  </si>
  <si>
    <t xml:space="preserve">Kab. Karangasem </t>
  </si>
  <si>
    <t xml:space="preserve">Kab. Buleleng  </t>
  </si>
  <si>
    <t xml:space="preserve">Kab. Jembrana </t>
  </si>
  <si>
    <t xml:space="preserve">Kab. Tabanan </t>
  </si>
  <si>
    <r>
      <t xml:space="preserve">Wisatawan </t>
    </r>
    <r>
      <rPr>
        <b/>
        <sz val="18"/>
        <color rgb="FF0070C0"/>
        <rFont val="Calibri"/>
        <family val="2"/>
        <scheme val="minor"/>
      </rPr>
      <t xml:space="preserve">Mancanegara </t>
    </r>
    <r>
      <rPr>
        <b/>
        <sz val="18"/>
        <color theme="1"/>
        <rFont val="Calibri"/>
        <family val="2"/>
        <scheme val="minor"/>
      </rPr>
      <t xml:space="preserve">di Kabupaten Gianyar </t>
    </r>
  </si>
  <si>
    <r>
      <t xml:space="preserve">Wisatawan </t>
    </r>
    <r>
      <rPr>
        <b/>
        <sz val="18"/>
        <color rgb="FF0070C0"/>
        <rFont val="Calibri"/>
        <family val="2"/>
        <scheme val="minor"/>
      </rPr>
      <t>Nusantara</t>
    </r>
    <r>
      <rPr>
        <b/>
        <sz val="18"/>
        <color theme="1"/>
        <rFont val="Calibri"/>
        <family val="2"/>
        <scheme val="minor"/>
      </rPr>
      <t xml:space="preserve"> di Kabupaten Gianyar </t>
    </r>
  </si>
  <si>
    <t xml:space="preserve">Wisatawan Total (Wisman plus Wisnus) Kabupaten Gianyar </t>
  </si>
  <si>
    <t xml:space="preserve">Sumber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</si>
</sst>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i/>
      <sz val="12"/>
      <color rgb="FF000000"/>
      <name val="Berlin Sans FB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3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0" fillId="4" borderId="0" xfId="0" applyFill="1"/>
    <xf numFmtId="3" fontId="5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1" fontId="8" fillId="0" borderId="0" xfId="1" applyFont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41" fontId="8" fillId="5" borderId="1" xfId="1" applyFont="1" applyFill="1" applyBorder="1" applyAlignment="1"/>
    <xf numFmtId="3" fontId="8" fillId="5" borderId="1" xfId="0" applyNumberFormat="1" applyFont="1" applyFill="1" applyBorder="1" applyAlignment="1">
      <alignment horizontal="center" vertical="center"/>
    </xf>
    <xf numFmtId="41" fontId="8" fillId="5" borderId="1" xfId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Kota Denpasar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'Rekap_Kota_Denpasar (1)'!$L$4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'Rekap_Kota_Denpasar (1)'!$C$48:$C$59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'Rekap_Kota_Denpasar (1)'!$L$48:$L$59</c:f>
              <c:numCache>
                <c:formatCode>General</c:formatCode>
                <c:ptCount val="12"/>
                <c:pt idx="0">
                  <c:v>1040933</c:v>
                </c:pt>
                <c:pt idx="1">
                  <c:v>965884</c:v>
                </c:pt>
                <c:pt idx="2">
                  <c:v>1002024</c:v>
                </c:pt>
                <c:pt idx="3">
                  <c:v>926108</c:v>
                </c:pt>
                <c:pt idx="4">
                  <c:v>1039087</c:v>
                </c:pt>
                <c:pt idx="5">
                  <c:v>1121704</c:v>
                </c:pt>
                <c:pt idx="6">
                  <c:v>1228769</c:v>
                </c:pt>
                <c:pt idx="7">
                  <c:v>1287143</c:v>
                </c:pt>
                <c:pt idx="8">
                  <c:v>1539698</c:v>
                </c:pt>
                <c:pt idx="9">
                  <c:v>1603804</c:v>
                </c:pt>
                <c:pt idx="10">
                  <c:v>1356667</c:v>
                </c:pt>
                <c:pt idx="11">
                  <c:v>1410628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E6-473D-AD29-CDAF332C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317443840"/>
        <c:axId val="-1317440032"/>
      </c:lineChart>
      <c:catAx>
        <c:axId val="-13174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40032"/>
        <c:crosses val="autoZero"/>
        <c:auto val="1"/>
        <c:lblAlgn val="ctr"/>
        <c:lblOffset val="100"/>
        <c:noMultiLvlLbl val="0"/>
      </c:catAx>
      <c:valAx>
        <c:axId val="-131744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4384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Bangli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'Rekap_Kab_Bangli (4)'!$L$4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'Rekap_Kab_Bangli (4)'!$C$48:$C$59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'Rekap_Kab_Bangli (4)'!$L$48:$L$59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BF-4C7C-9B74-123FBD5B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319784176"/>
        <c:axId val="-1319776016"/>
      </c:lineChart>
      <c:catAx>
        <c:axId val="-13197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6016"/>
        <c:crosses val="autoZero"/>
        <c:auto val="1"/>
        <c:lblAlgn val="ctr"/>
        <c:lblOffset val="100"/>
        <c:noMultiLvlLbl val="0"/>
      </c:catAx>
      <c:valAx>
        <c:axId val="-131977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8417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Bangli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'Rekap_Kab_Bangli (4)'!$C$5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(4)'!$D$5:$K$5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73-416B-9C7B-8011B1B3BC41}"/>
            </c:ext>
          </c:extLst>
        </c:ser>
        <c:ser>
          <c:idx val="2"/>
          <c:order val="1"/>
          <c:tx>
            <c:strRef>
              <c:f>'Rekap_Kab_Bangli (4)'!$C$6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(4)'!$D$6:$K$6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73-416B-9C7B-8011B1B3BC41}"/>
            </c:ext>
          </c:extLst>
        </c:ser>
        <c:ser>
          <c:idx val="3"/>
          <c:order val="2"/>
          <c:tx>
            <c:strRef>
              <c:f>'Rekap_Kab_Bangli (4)'!$C$7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(4)'!$D$7:$K$7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73-416B-9C7B-8011B1B3BC41}"/>
            </c:ext>
          </c:extLst>
        </c:ser>
        <c:ser>
          <c:idx val="4"/>
          <c:order val="3"/>
          <c:tx>
            <c:strRef>
              <c:f>'Rekap_Kab_Bangli (4)'!$C$8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(4)'!$D$8:$K$8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73-416B-9C7B-8011B1B3BC41}"/>
            </c:ext>
          </c:extLst>
        </c:ser>
        <c:ser>
          <c:idx val="5"/>
          <c:order val="4"/>
          <c:tx>
            <c:strRef>
              <c:f>'Rekap_Kab_Bangli (4)'!$C$9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(4)'!$D$9:$K$9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73-416B-9C7B-8011B1B3BC41}"/>
            </c:ext>
          </c:extLst>
        </c:ser>
        <c:ser>
          <c:idx val="6"/>
          <c:order val="5"/>
          <c:tx>
            <c:strRef>
              <c:f>'Rekap_Kab_Bangli (4)'!$C$10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(4)'!$D$10:$K$10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173-416B-9C7B-8011B1B3BC41}"/>
            </c:ext>
          </c:extLst>
        </c:ser>
        <c:ser>
          <c:idx val="7"/>
          <c:order val="6"/>
          <c:tx>
            <c:strRef>
              <c:f>'Rekap_Kab_Bangli (4)'!$C$11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(4)'!$D$11:$K$11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173-416B-9C7B-8011B1B3BC41}"/>
            </c:ext>
          </c:extLst>
        </c:ser>
        <c:ser>
          <c:idx val="8"/>
          <c:order val="7"/>
          <c:tx>
            <c:strRef>
              <c:f>'Rekap_Kab_Bangli (4)'!$C$12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(4)'!$D$12:$K$12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173-416B-9C7B-8011B1B3BC41}"/>
            </c:ext>
          </c:extLst>
        </c:ser>
        <c:ser>
          <c:idx val="9"/>
          <c:order val="8"/>
          <c:tx>
            <c:strRef>
              <c:f>'Rekap_Kab_Bangli (4)'!$C$13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(4)'!$D$13:$K$13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73-416B-9C7B-8011B1B3BC41}"/>
            </c:ext>
          </c:extLst>
        </c:ser>
        <c:ser>
          <c:idx val="10"/>
          <c:order val="9"/>
          <c:tx>
            <c:strRef>
              <c:f>'Rekap_Kab_Bangli (4)'!$C$14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(4)'!$D$14:$K$14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173-416B-9C7B-8011B1B3BC41}"/>
            </c:ext>
          </c:extLst>
        </c:ser>
        <c:ser>
          <c:idx val="11"/>
          <c:order val="10"/>
          <c:tx>
            <c:strRef>
              <c:f>'Rekap_Kab_Bangli (4)'!$C$15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(4)'!$D$15:$K$15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173-416B-9C7B-8011B1B3BC41}"/>
            </c:ext>
          </c:extLst>
        </c:ser>
        <c:ser>
          <c:idx val="12"/>
          <c:order val="11"/>
          <c:tx>
            <c:strRef>
              <c:f>'Rekap_Kab_Bangli (4)'!$C$16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(4)'!$D$16:$K$16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173-416B-9C7B-8011B1B3B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75472"/>
        <c:axId val="-1319774928"/>
      </c:barChart>
      <c:catAx>
        <c:axId val="-131977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4928"/>
        <c:crosses val="autoZero"/>
        <c:auto val="1"/>
        <c:lblAlgn val="ctr"/>
        <c:lblOffset val="100"/>
        <c:noMultiLvlLbl val="0"/>
      </c:catAx>
      <c:valAx>
        <c:axId val="-1319774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Bangli 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'Rekap_Kab_Bangli (4)'!$C$27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(4)'!$D$27:$K$27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6-4920-947B-E71C76A3D15F}"/>
            </c:ext>
          </c:extLst>
        </c:ser>
        <c:ser>
          <c:idx val="2"/>
          <c:order val="1"/>
          <c:tx>
            <c:strRef>
              <c:f>'Rekap_Kab_Bangli (4)'!$C$28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(4)'!$D$28:$K$28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B6-4920-947B-E71C76A3D15F}"/>
            </c:ext>
          </c:extLst>
        </c:ser>
        <c:ser>
          <c:idx val="3"/>
          <c:order val="2"/>
          <c:tx>
            <c:strRef>
              <c:f>'Rekap_Kab_Bangli (4)'!$C$29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(4)'!$D$29:$K$29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B6-4920-947B-E71C76A3D15F}"/>
            </c:ext>
          </c:extLst>
        </c:ser>
        <c:ser>
          <c:idx val="4"/>
          <c:order val="3"/>
          <c:tx>
            <c:strRef>
              <c:f>'Rekap_Kab_Bangli (4)'!$C$30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(4)'!$D$30:$K$30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B6-4920-947B-E71C76A3D15F}"/>
            </c:ext>
          </c:extLst>
        </c:ser>
        <c:ser>
          <c:idx val="5"/>
          <c:order val="4"/>
          <c:tx>
            <c:strRef>
              <c:f>'Rekap_Kab_Bangli (4)'!$C$31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(4)'!$D$31:$K$31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B6-4920-947B-E71C76A3D15F}"/>
            </c:ext>
          </c:extLst>
        </c:ser>
        <c:ser>
          <c:idx val="6"/>
          <c:order val="5"/>
          <c:tx>
            <c:strRef>
              <c:f>'Rekap_Kab_Bangli (4)'!$C$32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(4)'!$D$32:$K$32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B6-4920-947B-E71C76A3D15F}"/>
            </c:ext>
          </c:extLst>
        </c:ser>
        <c:ser>
          <c:idx val="7"/>
          <c:order val="6"/>
          <c:tx>
            <c:strRef>
              <c:f>'Rekap_Kab_Bangli (4)'!$C$33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(4)'!$D$33:$K$33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2B6-4920-947B-E71C76A3D15F}"/>
            </c:ext>
          </c:extLst>
        </c:ser>
        <c:ser>
          <c:idx val="8"/>
          <c:order val="7"/>
          <c:tx>
            <c:strRef>
              <c:f>'Rekap_Kab_Bangli (4)'!$C$34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(4)'!$D$34:$K$34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2B6-4920-947B-E71C76A3D15F}"/>
            </c:ext>
          </c:extLst>
        </c:ser>
        <c:ser>
          <c:idx val="9"/>
          <c:order val="8"/>
          <c:tx>
            <c:strRef>
              <c:f>'Rekap_Kab_Bangli (4)'!$C$35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(4)'!$D$35:$K$35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2B6-4920-947B-E71C76A3D15F}"/>
            </c:ext>
          </c:extLst>
        </c:ser>
        <c:ser>
          <c:idx val="10"/>
          <c:order val="9"/>
          <c:tx>
            <c:strRef>
              <c:f>'Rekap_Kab_Bangli (4)'!$C$36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(4)'!$D$36:$K$36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2B6-4920-947B-E71C76A3D15F}"/>
            </c:ext>
          </c:extLst>
        </c:ser>
        <c:ser>
          <c:idx val="11"/>
          <c:order val="10"/>
          <c:tx>
            <c:strRef>
              <c:f>'Rekap_Kab_Bangli (4)'!$C$37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(4)'!$D$37:$K$37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2B6-4920-947B-E71C76A3D15F}"/>
            </c:ext>
          </c:extLst>
        </c:ser>
        <c:ser>
          <c:idx val="12"/>
          <c:order val="11"/>
          <c:tx>
            <c:strRef>
              <c:f>'Rekap_Kab_Bangli (4)'!$C$38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'Rekap_Kab_Bangli (4)'!$D$4:$K$4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'Rekap_Kab_Bangli (4)'!$D$38:$K$38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2B6-4920-947B-E71C76A3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72208"/>
        <c:axId val="-1516125136"/>
      </c:barChart>
      <c:catAx>
        <c:axId val="-131977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516125136"/>
        <c:crosses val="autoZero"/>
        <c:auto val="1"/>
        <c:lblAlgn val="ctr"/>
        <c:lblOffset val="100"/>
        <c:noMultiLvlLbl val="0"/>
      </c:catAx>
      <c:valAx>
        <c:axId val="-151612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Klungkung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'Rekap_Kab_Klungkung (5)'!$L$4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'Rekap_Kab_Klungkung (5)'!$C$48:$C$59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'Rekap_Kab_Klungkung (5)'!$L$48:$L$59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18-4F26-AE7C-8515BBFB8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516114800"/>
        <c:axId val="-1258074464"/>
      </c:lineChart>
      <c:catAx>
        <c:axId val="-151611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4464"/>
        <c:crosses val="autoZero"/>
        <c:auto val="1"/>
        <c:lblAlgn val="ctr"/>
        <c:lblOffset val="100"/>
        <c:noMultiLvlLbl val="0"/>
      </c:catAx>
      <c:valAx>
        <c:axId val="-125807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51611480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Klungkung Bali 2017 - 2024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'Rekap_Kab_Klungkung (5)'!$C$5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(5)'!$D$5:$K$5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DC-9BCE-1956AFD35B6F}"/>
            </c:ext>
          </c:extLst>
        </c:ser>
        <c:ser>
          <c:idx val="2"/>
          <c:order val="1"/>
          <c:tx>
            <c:strRef>
              <c:f>'Rekap_Kab_Klungkung (5)'!$C$6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(5)'!$D$6:$K$6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DC-9BCE-1956AFD35B6F}"/>
            </c:ext>
          </c:extLst>
        </c:ser>
        <c:ser>
          <c:idx val="3"/>
          <c:order val="2"/>
          <c:tx>
            <c:strRef>
              <c:f>'Rekap_Kab_Klungkung (5)'!$C$7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(5)'!$D$7:$K$7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DC-9BCE-1956AFD35B6F}"/>
            </c:ext>
          </c:extLst>
        </c:ser>
        <c:ser>
          <c:idx val="4"/>
          <c:order val="3"/>
          <c:tx>
            <c:strRef>
              <c:f>'Rekap_Kab_Klungkung (5)'!$C$8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(5)'!$D$8:$K$8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DC-9BCE-1956AFD35B6F}"/>
            </c:ext>
          </c:extLst>
        </c:ser>
        <c:ser>
          <c:idx val="5"/>
          <c:order val="4"/>
          <c:tx>
            <c:strRef>
              <c:f>'Rekap_Kab_Klungkung (5)'!$C$9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(5)'!$D$9:$K$9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DC-9BCE-1956AFD35B6F}"/>
            </c:ext>
          </c:extLst>
        </c:ser>
        <c:ser>
          <c:idx val="6"/>
          <c:order val="5"/>
          <c:tx>
            <c:strRef>
              <c:f>'Rekap_Kab_Klungkung (5)'!$C$10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(5)'!$D$10:$K$10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C98-43DC-9BCE-1956AFD35B6F}"/>
            </c:ext>
          </c:extLst>
        </c:ser>
        <c:ser>
          <c:idx val="7"/>
          <c:order val="6"/>
          <c:tx>
            <c:strRef>
              <c:f>'Rekap_Kab_Klungkung (5)'!$C$11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(5)'!$D$11:$K$11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C98-43DC-9BCE-1956AFD35B6F}"/>
            </c:ext>
          </c:extLst>
        </c:ser>
        <c:ser>
          <c:idx val="8"/>
          <c:order val="7"/>
          <c:tx>
            <c:strRef>
              <c:f>'Rekap_Kab_Klungkung (5)'!$C$12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(5)'!$D$12:$K$12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C98-43DC-9BCE-1956AFD35B6F}"/>
            </c:ext>
          </c:extLst>
        </c:ser>
        <c:ser>
          <c:idx val="9"/>
          <c:order val="8"/>
          <c:tx>
            <c:strRef>
              <c:f>'Rekap_Kab_Klungkung (5)'!$C$13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(5)'!$D$13:$K$13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C98-43DC-9BCE-1956AFD35B6F}"/>
            </c:ext>
          </c:extLst>
        </c:ser>
        <c:ser>
          <c:idx val="10"/>
          <c:order val="9"/>
          <c:tx>
            <c:strRef>
              <c:f>'Rekap_Kab_Klungkung (5)'!$C$14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(5)'!$D$14:$K$14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C98-43DC-9BCE-1956AFD35B6F}"/>
            </c:ext>
          </c:extLst>
        </c:ser>
        <c:ser>
          <c:idx val="11"/>
          <c:order val="10"/>
          <c:tx>
            <c:strRef>
              <c:f>'Rekap_Kab_Klungkung (5)'!$C$15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(5)'!$D$15:$K$15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C98-43DC-9BCE-1956AFD35B6F}"/>
            </c:ext>
          </c:extLst>
        </c:ser>
        <c:ser>
          <c:idx val="12"/>
          <c:order val="11"/>
          <c:tx>
            <c:strRef>
              <c:f>'Rekap_Kab_Klungkung (5)'!$C$16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(5)'!$D$16:$K$16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C98-43DC-9BCE-1956AFD3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5552"/>
        <c:axId val="-1258073920"/>
      </c:barChart>
      <c:catAx>
        <c:axId val="-125807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3920"/>
        <c:crosses val="autoZero"/>
        <c:auto val="1"/>
        <c:lblAlgn val="ctr"/>
        <c:lblOffset val="100"/>
        <c:noMultiLvlLbl val="0"/>
      </c:catAx>
      <c:valAx>
        <c:axId val="-1258073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Klungkung  Bali 2017 - 2024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'Rekap_Kab_Klungkung (5)'!$C$27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(5)'!$D$27:$K$27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6C-4E3D-AED6-B68E60CB717A}"/>
            </c:ext>
          </c:extLst>
        </c:ser>
        <c:ser>
          <c:idx val="2"/>
          <c:order val="1"/>
          <c:tx>
            <c:strRef>
              <c:f>'Rekap_Kab_Klungkung (5)'!$C$28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(5)'!$D$28:$K$28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6C-4E3D-AED6-B68E60CB717A}"/>
            </c:ext>
          </c:extLst>
        </c:ser>
        <c:ser>
          <c:idx val="3"/>
          <c:order val="2"/>
          <c:tx>
            <c:strRef>
              <c:f>'Rekap_Kab_Klungkung (5)'!$C$29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(5)'!$D$29:$K$29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46C-4E3D-AED6-B68E60CB717A}"/>
            </c:ext>
          </c:extLst>
        </c:ser>
        <c:ser>
          <c:idx val="4"/>
          <c:order val="3"/>
          <c:tx>
            <c:strRef>
              <c:f>'Rekap_Kab_Klungkung (5)'!$C$30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(5)'!$D$30:$K$30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6C-4E3D-AED6-B68E60CB717A}"/>
            </c:ext>
          </c:extLst>
        </c:ser>
        <c:ser>
          <c:idx val="5"/>
          <c:order val="4"/>
          <c:tx>
            <c:strRef>
              <c:f>'Rekap_Kab_Klungkung (5)'!$C$31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(5)'!$D$31:$K$31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46C-4E3D-AED6-B68E60CB717A}"/>
            </c:ext>
          </c:extLst>
        </c:ser>
        <c:ser>
          <c:idx val="6"/>
          <c:order val="5"/>
          <c:tx>
            <c:strRef>
              <c:f>'Rekap_Kab_Klungkung (5)'!$C$32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(5)'!$D$32:$K$32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46C-4E3D-AED6-B68E60CB717A}"/>
            </c:ext>
          </c:extLst>
        </c:ser>
        <c:ser>
          <c:idx val="7"/>
          <c:order val="6"/>
          <c:tx>
            <c:strRef>
              <c:f>'Rekap_Kab_Klungkung (5)'!$C$33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(5)'!$D$33:$K$33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46C-4E3D-AED6-B68E60CB717A}"/>
            </c:ext>
          </c:extLst>
        </c:ser>
        <c:ser>
          <c:idx val="8"/>
          <c:order val="7"/>
          <c:tx>
            <c:strRef>
              <c:f>'Rekap_Kab_Klungkung (5)'!$C$34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(5)'!$D$34:$K$34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6C-4E3D-AED6-B68E60CB717A}"/>
            </c:ext>
          </c:extLst>
        </c:ser>
        <c:ser>
          <c:idx val="9"/>
          <c:order val="8"/>
          <c:tx>
            <c:strRef>
              <c:f>'Rekap_Kab_Klungkung (5)'!$C$35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(5)'!$D$35:$K$35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6C-4E3D-AED6-B68E60CB717A}"/>
            </c:ext>
          </c:extLst>
        </c:ser>
        <c:ser>
          <c:idx val="10"/>
          <c:order val="9"/>
          <c:tx>
            <c:strRef>
              <c:f>'Rekap_Kab_Klungkung (5)'!$C$36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(5)'!$D$36:$K$36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46C-4E3D-AED6-B68E60CB717A}"/>
            </c:ext>
          </c:extLst>
        </c:ser>
        <c:ser>
          <c:idx val="11"/>
          <c:order val="10"/>
          <c:tx>
            <c:strRef>
              <c:f>'Rekap_Kab_Klungkung (5)'!$C$37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(5)'!$D$37:$K$37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46C-4E3D-AED6-B68E60CB717A}"/>
            </c:ext>
          </c:extLst>
        </c:ser>
        <c:ser>
          <c:idx val="12"/>
          <c:order val="11"/>
          <c:tx>
            <c:strRef>
              <c:f>'Rekap_Kab_Klungkung (5)'!$C$38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'Rekap_Kab_Klungkung (5)'!$D$4:$K$4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'Rekap_Kab_Klungkung (5)'!$D$38:$K$38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46C-4E3D-AED6-B68E60CB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0656"/>
        <c:axId val="-1258073376"/>
      </c:barChart>
      <c:catAx>
        <c:axId val="-125807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3376"/>
        <c:crosses val="autoZero"/>
        <c:auto val="1"/>
        <c:lblAlgn val="ctr"/>
        <c:lblOffset val="100"/>
        <c:noMultiLvlLbl val="0"/>
      </c:catAx>
      <c:valAx>
        <c:axId val="-1258073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Karangasem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'Rekap_Kab_Karangasem (6)'!$L$4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'Rekap_Kab_Karangasem (6)'!$C$48:$C$59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'Rekap_Kab_Karangasem (6)'!$L$48:$L$59</c:f>
              <c:numCache>
                <c:formatCode>_(* #,##0_);_(* \(#,##0\);_(* "-"_);_(@_)</c:formatCode>
                <c:ptCount val="12"/>
                <c:pt idx="0">
                  <c:v>566287</c:v>
                </c:pt>
                <c:pt idx="1">
                  <c:v>454668</c:v>
                </c:pt>
                <c:pt idx="2">
                  <c:v>403495</c:v>
                </c:pt>
                <c:pt idx="3">
                  <c:v>491489</c:v>
                </c:pt>
                <c:pt idx="4">
                  <c:v>578680</c:v>
                </c:pt>
                <c:pt idx="5">
                  <c:v>748699</c:v>
                </c:pt>
                <c:pt idx="6">
                  <c:v>789596</c:v>
                </c:pt>
                <c:pt idx="7">
                  <c:v>817855</c:v>
                </c:pt>
                <c:pt idx="8">
                  <c:v>669619</c:v>
                </c:pt>
                <c:pt idx="9">
                  <c:v>591920</c:v>
                </c:pt>
                <c:pt idx="10">
                  <c:v>483386</c:v>
                </c:pt>
                <c:pt idx="11">
                  <c:v>530985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C6-491A-8C94-F9DD839EC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258067392"/>
        <c:axId val="-1258070112"/>
      </c:lineChart>
      <c:catAx>
        <c:axId val="-125806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0112"/>
        <c:crosses val="autoZero"/>
        <c:auto val="1"/>
        <c:lblAlgn val="ctr"/>
        <c:lblOffset val="100"/>
        <c:noMultiLvlLbl val="0"/>
      </c:catAx>
      <c:valAx>
        <c:axId val="-1258070112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673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Karangasem Bali 2017 - 2024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'Rekap_Kab_Karangasem (6)'!$C$5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(6)'!$D$5:$K$5</c:f>
              <c:numCache>
                <c:formatCode>#,##0</c:formatCode>
                <c:ptCount val="8"/>
                <c:pt idx="0">
                  <c:v>27805</c:v>
                </c:pt>
                <c:pt idx="1">
                  <c:v>17381</c:v>
                </c:pt>
                <c:pt idx="2">
                  <c:v>51966</c:v>
                </c:pt>
                <c:pt idx="3">
                  <c:v>66896</c:v>
                </c:pt>
                <c:pt idx="4">
                  <c:v>5133</c:v>
                </c:pt>
                <c:pt idx="5">
                  <c:v>1801</c:v>
                </c:pt>
                <c:pt idx="6">
                  <c:v>48342</c:v>
                </c:pt>
                <c:pt idx="7" formatCode="_(* #,##0_);_(* \(#,##0\);_(* &quot;-&quot;_);_(@_)">
                  <c:v>64154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84-4387-A400-DC4CA07E55E5}"/>
            </c:ext>
          </c:extLst>
        </c:ser>
        <c:ser>
          <c:idx val="2"/>
          <c:order val="1"/>
          <c:tx>
            <c:strRef>
              <c:f>'Rekap_Kab_Karangasem (6)'!$C$6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(6)'!$D$6:$K$6</c:f>
              <c:numCache>
                <c:formatCode>#,##0</c:formatCode>
                <c:ptCount val="8"/>
                <c:pt idx="0">
                  <c:v>25472</c:v>
                </c:pt>
                <c:pt idx="1">
                  <c:v>27580</c:v>
                </c:pt>
                <c:pt idx="2">
                  <c:v>51281</c:v>
                </c:pt>
                <c:pt idx="3">
                  <c:v>57388</c:v>
                </c:pt>
                <c:pt idx="4">
                  <c:v>1923</c:v>
                </c:pt>
                <c:pt idx="5">
                  <c:v>1385</c:v>
                </c:pt>
                <c:pt idx="6">
                  <c:v>53232</c:v>
                </c:pt>
                <c:pt idx="7" formatCode="_(* #,##0_);_(* \(#,##0\);_(* &quot;-&quot;_);_(@_)">
                  <c:v>69559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84-4387-A400-DC4CA07E55E5}"/>
            </c:ext>
          </c:extLst>
        </c:ser>
        <c:ser>
          <c:idx val="3"/>
          <c:order val="2"/>
          <c:tx>
            <c:strRef>
              <c:f>'Rekap_Kab_Karangasem (6)'!$C$7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(6)'!$D$7:$K$7</c:f>
              <c:numCache>
                <c:formatCode>#,##0</c:formatCode>
                <c:ptCount val="8"/>
                <c:pt idx="0">
                  <c:v>28432</c:v>
                </c:pt>
                <c:pt idx="1">
                  <c:v>28971</c:v>
                </c:pt>
                <c:pt idx="2">
                  <c:v>58430</c:v>
                </c:pt>
                <c:pt idx="3">
                  <c:v>0</c:v>
                </c:pt>
                <c:pt idx="4">
                  <c:v>1483</c:v>
                </c:pt>
                <c:pt idx="5">
                  <c:v>2217</c:v>
                </c:pt>
                <c:pt idx="6">
                  <c:v>62891</c:v>
                </c:pt>
                <c:pt idx="7" formatCode="_(* #,##0_);_(* \(#,##0\);_(* &quot;-&quot;_);_(@_)">
                  <c:v>70622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84-4387-A400-DC4CA07E55E5}"/>
            </c:ext>
          </c:extLst>
        </c:ser>
        <c:ser>
          <c:idx val="4"/>
          <c:order val="3"/>
          <c:tx>
            <c:strRef>
              <c:f>'Rekap_Kab_Karangasem (6)'!$C$8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(6)'!$D$8:$K$8</c:f>
              <c:numCache>
                <c:formatCode>#,##0</c:formatCode>
                <c:ptCount val="8"/>
                <c:pt idx="0">
                  <c:v>31297</c:v>
                </c:pt>
                <c:pt idx="1">
                  <c:v>35126</c:v>
                </c:pt>
                <c:pt idx="2">
                  <c:v>61697</c:v>
                </c:pt>
                <c:pt idx="3">
                  <c:v>0</c:v>
                </c:pt>
                <c:pt idx="4">
                  <c:v>2050</c:v>
                </c:pt>
                <c:pt idx="5">
                  <c:v>8213</c:v>
                </c:pt>
                <c:pt idx="6">
                  <c:v>70757</c:v>
                </c:pt>
                <c:pt idx="7" formatCode="_(* #,##0_);_(* \(#,##0\);_(* &quot;-&quot;_);_(@_)">
                  <c:v>84745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84-4387-A400-DC4CA07E55E5}"/>
            </c:ext>
          </c:extLst>
        </c:ser>
        <c:ser>
          <c:idx val="5"/>
          <c:order val="4"/>
          <c:tx>
            <c:strRef>
              <c:f>'Rekap_Kab_Karangasem (6)'!$C$9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(6)'!$D$9:$K$9</c:f>
              <c:numCache>
                <c:formatCode>#,##0</c:formatCode>
                <c:ptCount val="8"/>
                <c:pt idx="0">
                  <c:v>40880</c:v>
                </c:pt>
                <c:pt idx="1">
                  <c:v>49851</c:v>
                </c:pt>
                <c:pt idx="2">
                  <c:v>44801</c:v>
                </c:pt>
                <c:pt idx="3">
                  <c:v>0</c:v>
                </c:pt>
                <c:pt idx="4">
                  <c:v>2200</c:v>
                </c:pt>
                <c:pt idx="5">
                  <c:v>21881</c:v>
                </c:pt>
                <c:pt idx="6">
                  <c:v>87388</c:v>
                </c:pt>
                <c:pt idx="7" formatCode="_(* #,##0_);_(* \(#,##0\);_(* &quot;-&quot;_);_(@_)">
                  <c:v>97146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84-4387-A400-DC4CA07E55E5}"/>
            </c:ext>
          </c:extLst>
        </c:ser>
        <c:ser>
          <c:idx val="6"/>
          <c:order val="5"/>
          <c:tx>
            <c:strRef>
              <c:f>'Rekap_Kab_Karangasem (6)'!$C$10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(6)'!$D$10:$K$10</c:f>
              <c:numCache>
                <c:formatCode>#,##0</c:formatCode>
                <c:ptCount val="8"/>
                <c:pt idx="0">
                  <c:v>42055</c:v>
                </c:pt>
                <c:pt idx="1">
                  <c:v>47272</c:v>
                </c:pt>
                <c:pt idx="2">
                  <c:v>91776</c:v>
                </c:pt>
                <c:pt idx="3">
                  <c:v>0</c:v>
                </c:pt>
                <c:pt idx="4">
                  <c:v>1863</c:v>
                </c:pt>
                <c:pt idx="5">
                  <c:v>31606</c:v>
                </c:pt>
                <c:pt idx="6">
                  <c:v>86304</c:v>
                </c:pt>
                <c:pt idx="7" formatCode="_(* #,##0_);_(* \(#,##0\);_(* &quot;-&quot;_);_(@_)">
                  <c:v>95906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584-4387-A400-DC4CA07E55E5}"/>
            </c:ext>
          </c:extLst>
        </c:ser>
        <c:ser>
          <c:idx val="7"/>
          <c:order val="6"/>
          <c:tx>
            <c:strRef>
              <c:f>'Rekap_Kab_Karangasem (6)'!$C$11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(6)'!$D$11:$K$11</c:f>
              <c:numCache>
                <c:formatCode>#,##0</c:formatCode>
                <c:ptCount val="8"/>
                <c:pt idx="0">
                  <c:v>53124</c:v>
                </c:pt>
                <c:pt idx="1">
                  <c:v>68002</c:v>
                </c:pt>
                <c:pt idx="2">
                  <c:v>115481</c:v>
                </c:pt>
                <c:pt idx="3">
                  <c:v>0</c:v>
                </c:pt>
                <c:pt idx="4" formatCode="General">
                  <c:v>38</c:v>
                </c:pt>
                <c:pt idx="5">
                  <c:v>53615</c:v>
                </c:pt>
                <c:pt idx="6">
                  <c:v>136255</c:v>
                </c:pt>
                <c:pt idx="7" formatCode="_(* #,##0_);_(* \(#,##0\);_(* &quot;-&quot;_);_(@_)">
                  <c:v>117070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584-4387-A400-DC4CA07E55E5}"/>
            </c:ext>
          </c:extLst>
        </c:ser>
        <c:ser>
          <c:idx val="8"/>
          <c:order val="7"/>
          <c:tx>
            <c:strRef>
              <c:f>'Rekap_Kab_Karangasem (6)'!$C$12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(6)'!$D$12:$K$12</c:f>
              <c:numCache>
                <c:formatCode>#,##0</c:formatCode>
                <c:ptCount val="8"/>
                <c:pt idx="0">
                  <c:v>78004</c:v>
                </c:pt>
                <c:pt idx="1">
                  <c:v>94797</c:v>
                </c:pt>
                <c:pt idx="2">
                  <c:v>134453</c:v>
                </c:pt>
                <c:pt idx="3">
                  <c:v>0</c:v>
                </c:pt>
                <c:pt idx="4" formatCode="General">
                  <c:v>0</c:v>
                </c:pt>
                <c:pt idx="5">
                  <c:v>79942</c:v>
                </c:pt>
                <c:pt idx="6">
                  <c:v>120061</c:v>
                </c:pt>
                <c:pt idx="7" formatCode="_(* #,##0_);_(* \(#,##0\);_(* &quot;-&quot;_);_(@_)">
                  <c:v>143329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584-4387-A400-DC4CA07E55E5}"/>
            </c:ext>
          </c:extLst>
        </c:ser>
        <c:ser>
          <c:idx val="9"/>
          <c:order val="8"/>
          <c:tx>
            <c:strRef>
              <c:f>'Rekap_Kab_Karangasem (6)'!$C$13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(6)'!$D$13:$K$13</c:f>
              <c:numCache>
                <c:formatCode>#,##0</c:formatCode>
                <c:ptCount val="8"/>
                <c:pt idx="0">
                  <c:v>41618</c:v>
                </c:pt>
                <c:pt idx="1">
                  <c:v>77960</c:v>
                </c:pt>
                <c:pt idx="2">
                  <c:v>109526</c:v>
                </c:pt>
                <c:pt idx="3">
                  <c:v>0</c:v>
                </c:pt>
                <c:pt idx="4" formatCode="General">
                  <c:v>614</c:v>
                </c:pt>
                <c:pt idx="5">
                  <c:v>71583</c:v>
                </c:pt>
                <c:pt idx="6">
                  <c:v>105718</c:v>
                </c:pt>
                <c:pt idx="7" formatCode="_(* #,##0_);_(* \(#,##0\);_(* &quot;-&quot;_);_(@_)">
                  <c:v>110333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584-4387-A400-DC4CA07E55E5}"/>
            </c:ext>
          </c:extLst>
        </c:ser>
        <c:ser>
          <c:idx val="10"/>
          <c:order val="9"/>
          <c:tx>
            <c:strRef>
              <c:f>'Rekap_Kab_Karangasem (6)'!$C$14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(6)'!$D$14:$K$14</c:f>
              <c:numCache>
                <c:formatCode>#,##0</c:formatCode>
                <c:ptCount val="8"/>
                <c:pt idx="0">
                  <c:v>11469</c:v>
                </c:pt>
                <c:pt idx="1">
                  <c:v>63142</c:v>
                </c:pt>
                <c:pt idx="2">
                  <c:v>99068</c:v>
                </c:pt>
                <c:pt idx="3">
                  <c:v>0</c:v>
                </c:pt>
                <c:pt idx="4">
                  <c:v>1378</c:v>
                </c:pt>
                <c:pt idx="5">
                  <c:v>64423</c:v>
                </c:pt>
                <c:pt idx="6">
                  <c:v>91190</c:v>
                </c:pt>
                <c:pt idx="7" formatCode="_(* #,##0_);_(* \(#,##0\);_(* &quot;-&quot;_);_(@_)">
                  <c:v>101455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584-4387-A400-DC4CA07E55E5}"/>
            </c:ext>
          </c:extLst>
        </c:ser>
        <c:ser>
          <c:idx val="11"/>
          <c:order val="10"/>
          <c:tx>
            <c:strRef>
              <c:f>'Rekap_Kab_Karangasem (6)'!$C$15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(6)'!$D$15:$K$15</c:f>
              <c:numCache>
                <c:formatCode>#,##0</c:formatCode>
                <c:ptCount val="8"/>
                <c:pt idx="0">
                  <c:v>14047</c:v>
                </c:pt>
                <c:pt idx="1">
                  <c:v>43316</c:v>
                </c:pt>
                <c:pt idx="2">
                  <c:v>77503</c:v>
                </c:pt>
                <c:pt idx="3">
                  <c:v>0</c:v>
                </c:pt>
                <c:pt idx="4">
                  <c:v>2129</c:v>
                </c:pt>
                <c:pt idx="5">
                  <c:v>52464</c:v>
                </c:pt>
                <c:pt idx="6">
                  <c:v>65882</c:v>
                </c:pt>
                <c:pt idx="7" formatCode="_(* #,##0_);_(* \(#,##0\);_(* &quot;-&quot;_);_(@_)">
                  <c:v>72455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584-4387-A400-DC4CA07E55E5}"/>
            </c:ext>
          </c:extLst>
        </c:ser>
        <c:ser>
          <c:idx val="12"/>
          <c:order val="11"/>
          <c:tx>
            <c:strRef>
              <c:f>'Rekap_Kab_Karangasem (6)'!$C$16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(6)'!$D$16:$K$16</c:f>
              <c:numCache>
                <c:formatCode>#,##0</c:formatCode>
                <c:ptCount val="8"/>
                <c:pt idx="0">
                  <c:v>0</c:v>
                </c:pt>
                <c:pt idx="1">
                  <c:v>41549</c:v>
                </c:pt>
                <c:pt idx="2">
                  <c:v>69675</c:v>
                </c:pt>
                <c:pt idx="3">
                  <c:v>0</c:v>
                </c:pt>
                <c:pt idx="4">
                  <c:v>1144</c:v>
                </c:pt>
                <c:pt idx="5">
                  <c:v>51609</c:v>
                </c:pt>
                <c:pt idx="6">
                  <c:v>63912</c:v>
                </c:pt>
                <c:pt idx="7" formatCode="_(* #,##0_);_(* \(#,##0\);_(* &quot;-&quot;_);_(@_)">
                  <c:v>60483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584-4387-A400-DC4CA07E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2832"/>
        <c:axId val="-1258082080"/>
      </c:barChart>
      <c:catAx>
        <c:axId val="-125807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82080"/>
        <c:crosses val="autoZero"/>
        <c:auto val="1"/>
        <c:lblAlgn val="ctr"/>
        <c:lblOffset val="100"/>
        <c:noMultiLvlLbl val="0"/>
      </c:catAx>
      <c:valAx>
        <c:axId val="-1258082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Karangasem  Bali 2017 - 2024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'Rekap_Kab_Karangasem (6)'!$C$27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(6)'!$D$27:$K$27</c:f>
              <c:numCache>
                <c:formatCode>_(* #,##0_);_(* \(#,##0\);_(* "-"_);_(@_)</c:formatCode>
                <c:ptCount val="8"/>
                <c:pt idx="0" formatCode="#,##0">
                  <c:v>22022</c:v>
                </c:pt>
                <c:pt idx="1">
                  <c:v>20308</c:v>
                </c:pt>
                <c:pt idx="2" formatCode="#,##0">
                  <c:v>49990</c:v>
                </c:pt>
                <c:pt idx="3" formatCode="#,##0">
                  <c:v>61993</c:v>
                </c:pt>
                <c:pt idx="4" formatCode="#,##0">
                  <c:v>38671</c:v>
                </c:pt>
                <c:pt idx="5" formatCode="#,##0">
                  <c:v>30263</c:v>
                </c:pt>
                <c:pt idx="6" formatCode="#,##0">
                  <c:v>36649</c:v>
                </c:pt>
                <c:pt idx="7">
                  <c:v>22913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3A-4DEF-AA44-8883C7157512}"/>
            </c:ext>
          </c:extLst>
        </c:ser>
        <c:ser>
          <c:idx val="2"/>
          <c:order val="1"/>
          <c:tx>
            <c:strRef>
              <c:f>'Rekap_Kab_Karangasem (6)'!$C$28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(6)'!$D$28:$K$28</c:f>
              <c:numCache>
                <c:formatCode>_(* #,##0_);_(* \(#,##0\);_(* "-"_);_(@_)</c:formatCode>
                <c:ptCount val="8"/>
                <c:pt idx="0" formatCode="#,##0">
                  <c:v>10164</c:v>
                </c:pt>
                <c:pt idx="1">
                  <c:v>18534</c:v>
                </c:pt>
                <c:pt idx="2" formatCode="#,##0">
                  <c:v>33124</c:v>
                </c:pt>
                <c:pt idx="3" formatCode="#,##0">
                  <c:v>44032</c:v>
                </c:pt>
                <c:pt idx="4" formatCode="#,##0">
                  <c:v>17586</c:v>
                </c:pt>
                <c:pt idx="5" formatCode="#,##0">
                  <c:v>15382</c:v>
                </c:pt>
                <c:pt idx="6" formatCode="#,##0">
                  <c:v>18230</c:v>
                </c:pt>
                <c:pt idx="7">
                  <c:v>26238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3A-4DEF-AA44-8883C7157512}"/>
            </c:ext>
          </c:extLst>
        </c:ser>
        <c:ser>
          <c:idx val="3"/>
          <c:order val="2"/>
          <c:tx>
            <c:strRef>
              <c:f>'Rekap_Kab_Karangasem (6)'!$C$29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(6)'!$D$29:$K$29</c:f>
              <c:numCache>
                <c:formatCode>_(* #,##0_);_(* \(#,##0\);_(* "-"_);_(@_)</c:formatCode>
                <c:ptCount val="8"/>
                <c:pt idx="0" formatCode="#,##0">
                  <c:v>10690</c:v>
                </c:pt>
                <c:pt idx="1">
                  <c:v>26640</c:v>
                </c:pt>
                <c:pt idx="2" formatCode="#,##0">
                  <c:v>32698</c:v>
                </c:pt>
                <c:pt idx="3" formatCode="#,##0">
                  <c:v>0</c:v>
                </c:pt>
                <c:pt idx="4" formatCode="#,##0">
                  <c:v>22735</c:v>
                </c:pt>
                <c:pt idx="5" formatCode="#,##0">
                  <c:v>19111</c:v>
                </c:pt>
                <c:pt idx="6" formatCode="#,##0">
                  <c:v>19920</c:v>
                </c:pt>
                <c:pt idx="7">
                  <c:v>18655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3A-4DEF-AA44-8883C7157512}"/>
            </c:ext>
          </c:extLst>
        </c:ser>
        <c:ser>
          <c:idx val="4"/>
          <c:order val="3"/>
          <c:tx>
            <c:strRef>
              <c:f>'Rekap_Kab_Karangasem (6)'!$C$30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(6)'!$D$30:$K$30</c:f>
              <c:numCache>
                <c:formatCode>_(* #,##0_);_(* \(#,##0\);_(* "-"_);_(@_)</c:formatCode>
                <c:ptCount val="8"/>
                <c:pt idx="0" formatCode="#,##0">
                  <c:v>21852</c:v>
                </c:pt>
                <c:pt idx="1">
                  <c:v>30091</c:v>
                </c:pt>
                <c:pt idx="2" formatCode="#,##0">
                  <c:v>33554</c:v>
                </c:pt>
                <c:pt idx="3" formatCode="#,##0">
                  <c:v>0</c:v>
                </c:pt>
                <c:pt idx="4" formatCode="#,##0">
                  <c:v>35637</c:v>
                </c:pt>
                <c:pt idx="5" formatCode="#,##0">
                  <c:v>18305</c:v>
                </c:pt>
                <c:pt idx="6" formatCode="#,##0">
                  <c:v>29990</c:v>
                </c:pt>
                <c:pt idx="7">
                  <c:v>28742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3A-4DEF-AA44-8883C7157512}"/>
            </c:ext>
          </c:extLst>
        </c:ser>
        <c:ser>
          <c:idx val="5"/>
          <c:order val="4"/>
          <c:tx>
            <c:strRef>
              <c:f>'Rekap_Kab_Karangasem (6)'!$C$31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(6)'!$D$31:$K$31</c:f>
              <c:numCache>
                <c:formatCode>_(* #,##0_);_(* \(#,##0\);_(* "-"_);_(@_)</c:formatCode>
                <c:ptCount val="8"/>
                <c:pt idx="0" formatCode="#,##0">
                  <c:v>13134</c:v>
                </c:pt>
                <c:pt idx="1">
                  <c:v>39937</c:v>
                </c:pt>
                <c:pt idx="2" formatCode="#,##0">
                  <c:v>39171</c:v>
                </c:pt>
                <c:pt idx="3" formatCode="#,##0">
                  <c:v>0</c:v>
                </c:pt>
                <c:pt idx="4" formatCode="#,##0">
                  <c:v>40272</c:v>
                </c:pt>
                <c:pt idx="5" formatCode="#,##0">
                  <c:v>51311</c:v>
                </c:pt>
                <c:pt idx="6" formatCode="#,##0">
                  <c:v>27280</c:v>
                </c:pt>
                <c:pt idx="7">
                  <c:v>23428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3A-4DEF-AA44-8883C7157512}"/>
            </c:ext>
          </c:extLst>
        </c:ser>
        <c:ser>
          <c:idx val="6"/>
          <c:order val="5"/>
          <c:tx>
            <c:strRef>
              <c:f>'Rekap_Kab_Karangasem (6)'!$C$32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(6)'!$D$32:$K$32</c:f>
              <c:numCache>
                <c:formatCode>_(* #,##0_);_(* \(#,##0\);_(* "-"_);_(@_)</c:formatCode>
                <c:ptCount val="8"/>
                <c:pt idx="0" formatCode="#,##0">
                  <c:v>29296</c:v>
                </c:pt>
                <c:pt idx="1">
                  <c:v>62708</c:v>
                </c:pt>
                <c:pt idx="2" formatCode="#,##0">
                  <c:v>77765</c:v>
                </c:pt>
                <c:pt idx="3" formatCode="#,##0">
                  <c:v>0</c:v>
                </c:pt>
                <c:pt idx="4" formatCode="#,##0">
                  <c:v>73804</c:v>
                </c:pt>
                <c:pt idx="5" formatCode="#,##0">
                  <c:v>42047</c:v>
                </c:pt>
                <c:pt idx="6" formatCode="#,##0">
                  <c:v>35513</c:v>
                </c:pt>
                <c:pt idx="7">
                  <c:v>30597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C3A-4DEF-AA44-8883C7157512}"/>
            </c:ext>
          </c:extLst>
        </c:ser>
        <c:ser>
          <c:idx val="7"/>
          <c:order val="6"/>
          <c:tx>
            <c:strRef>
              <c:f>'Rekap_Kab_Karangasem (6)'!$C$33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(6)'!$D$33:$K$33</c:f>
              <c:numCache>
                <c:formatCode>_(* #,##0_);_(* \(#,##0\);_(* "-"_);_(@_)</c:formatCode>
                <c:ptCount val="8"/>
                <c:pt idx="0" formatCode="#,##0">
                  <c:v>11266</c:v>
                </c:pt>
                <c:pt idx="1">
                  <c:v>33883</c:v>
                </c:pt>
                <c:pt idx="2" formatCode="#,##0">
                  <c:v>121282</c:v>
                </c:pt>
                <c:pt idx="3" formatCode="#,##0">
                  <c:v>0</c:v>
                </c:pt>
                <c:pt idx="4" formatCode="General">
                  <c:v>633</c:v>
                </c:pt>
                <c:pt idx="5" formatCode="#,##0">
                  <c:v>30720</c:v>
                </c:pt>
                <c:pt idx="6" formatCode="#,##0">
                  <c:v>25113</c:v>
                </c:pt>
                <c:pt idx="7">
                  <c:v>23114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C3A-4DEF-AA44-8883C7157512}"/>
            </c:ext>
          </c:extLst>
        </c:ser>
        <c:ser>
          <c:idx val="8"/>
          <c:order val="7"/>
          <c:tx>
            <c:strRef>
              <c:f>'Rekap_Kab_Karangasem (6)'!$C$34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(6)'!$D$34:$K$34</c:f>
              <c:numCache>
                <c:formatCode>_(* #,##0_);_(* \(#,##0\);_(* "-"_);_(@_)</c:formatCode>
                <c:ptCount val="8"/>
                <c:pt idx="0" formatCode="#,##0">
                  <c:v>12872</c:v>
                </c:pt>
                <c:pt idx="1">
                  <c:v>32678</c:v>
                </c:pt>
                <c:pt idx="2" formatCode="#,##0">
                  <c:v>46219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22768</c:v>
                </c:pt>
                <c:pt idx="6" formatCode="#,##0">
                  <c:v>33283</c:v>
                </c:pt>
                <c:pt idx="7">
                  <c:v>19449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C3A-4DEF-AA44-8883C7157512}"/>
            </c:ext>
          </c:extLst>
        </c:ser>
        <c:ser>
          <c:idx val="9"/>
          <c:order val="8"/>
          <c:tx>
            <c:strRef>
              <c:f>'Rekap_Kab_Karangasem (6)'!$C$35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(6)'!$D$35:$K$35</c:f>
              <c:numCache>
                <c:formatCode>_(* #,##0_);_(* \(#,##0\);_(* "-"_);_(@_)</c:formatCode>
                <c:ptCount val="8"/>
                <c:pt idx="0" formatCode="#,##0">
                  <c:v>8952</c:v>
                </c:pt>
                <c:pt idx="1">
                  <c:v>30247</c:v>
                </c:pt>
                <c:pt idx="2" formatCode="#,##0">
                  <c:v>33792</c:v>
                </c:pt>
                <c:pt idx="3" formatCode="#,##0">
                  <c:v>0</c:v>
                </c:pt>
                <c:pt idx="4" formatCode="#,##0">
                  <c:v>10443</c:v>
                </c:pt>
                <c:pt idx="5" formatCode="#,##0">
                  <c:v>20749</c:v>
                </c:pt>
                <c:pt idx="6" formatCode="#,##0">
                  <c:v>20373</c:v>
                </c:pt>
                <c:pt idx="7">
                  <c:v>26125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C3A-4DEF-AA44-8883C7157512}"/>
            </c:ext>
          </c:extLst>
        </c:ser>
        <c:ser>
          <c:idx val="10"/>
          <c:order val="9"/>
          <c:tx>
            <c:strRef>
              <c:f>'Rekap_Kab_Karangasem (6)'!$C$36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(6)'!$D$36:$K$36</c:f>
              <c:numCache>
                <c:formatCode>_(* #,##0_);_(* \(#,##0\);_(* "-"_);_(@_)</c:formatCode>
                <c:ptCount val="8"/>
                <c:pt idx="0" formatCode="#,##0">
                  <c:v>2556</c:v>
                </c:pt>
                <c:pt idx="1">
                  <c:v>28798</c:v>
                </c:pt>
                <c:pt idx="2" formatCode="#,##0">
                  <c:v>51238</c:v>
                </c:pt>
                <c:pt idx="3" formatCode="#,##0">
                  <c:v>0</c:v>
                </c:pt>
                <c:pt idx="4" formatCode="#,##0">
                  <c:v>22461</c:v>
                </c:pt>
                <c:pt idx="5" formatCode="#,##0">
                  <c:v>17277</c:v>
                </c:pt>
                <c:pt idx="6" formatCode="#,##0">
                  <c:v>17478</c:v>
                </c:pt>
                <c:pt idx="7">
                  <c:v>19987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C3A-4DEF-AA44-8883C7157512}"/>
            </c:ext>
          </c:extLst>
        </c:ser>
        <c:ser>
          <c:idx val="11"/>
          <c:order val="10"/>
          <c:tx>
            <c:strRef>
              <c:f>'Rekap_Kab_Karangasem (6)'!$C$37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(6)'!$D$37:$K$37</c:f>
              <c:numCache>
                <c:formatCode>_(* #,##0_);_(* \(#,##0\);_(* "-"_);_(@_)</c:formatCode>
                <c:ptCount val="8"/>
                <c:pt idx="0" formatCode="#,##0">
                  <c:v>8381</c:v>
                </c:pt>
                <c:pt idx="1">
                  <c:v>30121</c:v>
                </c:pt>
                <c:pt idx="2" formatCode="#,##0">
                  <c:v>32674</c:v>
                </c:pt>
                <c:pt idx="3" formatCode="#,##0">
                  <c:v>0</c:v>
                </c:pt>
                <c:pt idx="4" formatCode="#,##0">
                  <c:v>32022</c:v>
                </c:pt>
                <c:pt idx="5" formatCode="#,##0">
                  <c:v>15965</c:v>
                </c:pt>
                <c:pt idx="6" formatCode="#,##0">
                  <c:v>19886</c:v>
                </c:pt>
                <c:pt idx="7">
                  <c:v>16807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C3A-4DEF-AA44-8883C7157512}"/>
            </c:ext>
          </c:extLst>
        </c:ser>
        <c:ser>
          <c:idx val="12"/>
          <c:order val="11"/>
          <c:tx>
            <c:strRef>
              <c:f>'Rekap_Kab_Karangasem (6)'!$C$38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'Rekap_Kab_Karangasem (6)'!$D$4:$K$4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'Rekap_Kab_Karangasem (6)'!$D$38:$K$38</c:f>
              <c:numCache>
                <c:formatCode>_(* #,##0_);_(* \(#,##0\);_(* "-"_);_(@_)</c:formatCode>
                <c:ptCount val="8"/>
                <c:pt idx="0" formatCode="#,##0">
                  <c:v>0</c:v>
                </c:pt>
                <c:pt idx="1">
                  <c:v>56933</c:v>
                </c:pt>
                <c:pt idx="2" formatCode="#,##0">
                  <c:v>65599</c:v>
                </c:pt>
                <c:pt idx="3" formatCode="#,##0">
                  <c:v>0</c:v>
                </c:pt>
                <c:pt idx="4" formatCode="#,##0">
                  <c:v>31473</c:v>
                </c:pt>
                <c:pt idx="5" formatCode="#,##0">
                  <c:v>31674</c:v>
                </c:pt>
                <c:pt idx="6" formatCode="#,##0">
                  <c:v>31409</c:v>
                </c:pt>
                <c:pt idx="7">
                  <c:v>25525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C3A-4DEF-AA44-8883C715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69568"/>
        <c:axId val="-1258081536"/>
      </c:barChart>
      <c:catAx>
        <c:axId val="-125806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81536"/>
        <c:crosses val="autoZero"/>
        <c:auto val="1"/>
        <c:lblAlgn val="ctr"/>
        <c:lblOffset val="100"/>
        <c:noMultiLvlLbl val="0"/>
      </c:catAx>
      <c:valAx>
        <c:axId val="-1258081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6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Buleleng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'Rekap_Kab_Buleleng (7)'!$L$4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'Rekap_Kab_Buleleng (7)'!$C$48:$C$59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'Rekap_Kab_Buleleng (7)'!$L$48:$L$59</c:f>
              <c:numCache>
                <c:formatCode>General</c:formatCode>
                <c:ptCount val="12"/>
                <c:pt idx="0">
                  <c:v>155824</c:v>
                </c:pt>
                <c:pt idx="1">
                  <c:v>139126</c:v>
                </c:pt>
                <c:pt idx="2">
                  <c:v>141232</c:v>
                </c:pt>
                <c:pt idx="3">
                  <c:v>142600</c:v>
                </c:pt>
                <c:pt idx="4">
                  <c:v>128087</c:v>
                </c:pt>
                <c:pt idx="5">
                  <c:v>170669</c:v>
                </c:pt>
                <c:pt idx="6">
                  <c:v>208519</c:v>
                </c:pt>
                <c:pt idx="7">
                  <c:v>189956</c:v>
                </c:pt>
                <c:pt idx="8">
                  <c:v>202449</c:v>
                </c:pt>
                <c:pt idx="9">
                  <c:v>198005</c:v>
                </c:pt>
                <c:pt idx="10">
                  <c:v>181181</c:v>
                </c:pt>
                <c:pt idx="11">
                  <c:v>167586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46-4324-B6CA-DCB8AAB5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258069024"/>
        <c:axId val="-1258080992"/>
      </c:lineChart>
      <c:catAx>
        <c:axId val="-125806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80992"/>
        <c:crosses val="autoZero"/>
        <c:auto val="1"/>
        <c:lblAlgn val="ctr"/>
        <c:lblOffset val="100"/>
        <c:noMultiLvlLbl val="0"/>
      </c:catAx>
      <c:valAx>
        <c:axId val="-1258080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6902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Kota Denpasar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'Rekap_Kota_Denpasar (1)'!$C$5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(1)'!$D$5:$K$5</c:f>
              <c:numCache>
                <c:formatCode>#,##0</c:formatCode>
                <c:ptCount val="8"/>
                <c:pt idx="0">
                  <c:v>37224</c:v>
                </c:pt>
                <c:pt idx="1">
                  <c:v>46657</c:v>
                </c:pt>
                <c:pt idx="2">
                  <c:v>81135</c:v>
                </c:pt>
                <c:pt idx="3">
                  <c:v>74638</c:v>
                </c:pt>
                <c:pt idx="4">
                  <c:v>1995</c:v>
                </c:pt>
                <c:pt idx="5">
                  <c:v>1508</c:v>
                </c:pt>
                <c:pt idx="6">
                  <c:v>28711</c:v>
                </c:pt>
                <c:pt idx="7" formatCode="General">
                  <c:v>37277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38-4A30-881F-57E6384008DB}"/>
            </c:ext>
          </c:extLst>
        </c:ser>
        <c:ser>
          <c:idx val="2"/>
          <c:order val="1"/>
          <c:tx>
            <c:strRef>
              <c:f>'Rekap_Kota_Denpasar (1)'!$C$6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(1)'!$D$6:$K$6</c:f>
              <c:numCache>
                <c:formatCode>#,##0</c:formatCode>
                <c:ptCount val="8"/>
                <c:pt idx="0">
                  <c:v>29101</c:v>
                </c:pt>
                <c:pt idx="1">
                  <c:v>54448</c:v>
                </c:pt>
                <c:pt idx="2">
                  <c:v>73992</c:v>
                </c:pt>
                <c:pt idx="3">
                  <c:v>52811</c:v>
                </c:pt>
                <c:pt idx="4">
                  <c:v>1901</c:v>
                </c:pt>
                <c:pt idx="5">
                  <c:v>1484</c:v>
                </c:pt>
                <c:pt idx="6">
                  <c:v>32127</c:v>
                </c:pt>
                <c:pt idx="7" formatCode="General">
                  <c:v>35224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38-4A30-881F-57E6384008DB}"/>
            </c:ext>
          </c:extLst>
        </c:ser>
        <c:ser>
          <c:idx val="3"/>
          <c:order val="2"/>
          <c:tx>
            <c:strRef>
              <c:f>'Rekap_Kota_Denpasar (1)'!$C$7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(1)'!$D$7:$K$7</c:f>
              <c:numCache>
                <c:formatCode>#,##0</c:formatCode>
                <c:ptCount val="8"/>
                <c:pt idx="0">
                  <c:v>104740</c:v>
                </c:pt>
                <c:pt idx="1">
                  <c:v>64381</c:v>
                </c:pt>
                <c:pt idx="2">
                  <c:v>43966</c:v>
                </c:pt>
                <c:pt idx="3">
                  <c:v>25287</c:v>
                </c:pt>
                <c:pt idx="4">
                  <c:v>1716</c:v>
                </c:pt>
                <c:pt idx="5">
                  <c:v>2277</c:v>
                </c:pt>
                <c:pt idx="6">
                  <c:v>31027</c:v>
                </c:pt>
                <c:pt idx="7" formatCode="General">
                  <c:v>43914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38-4A30-881F-57E6384008DB}"/>
            </c:ext>
          </c:extLst>
        </c:ser>
        <c:ser>
          <c:idx val="4"/>
          <c:order val="3"/>
          <c:tx>
            <c:strRef>
              <c:f>'Rekap_Kota_Denpasar (1)'!$C$8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(1)'!$D$8:$K$8</c:f>
              <c:numCache>
                <c:formatCode>#,##0</c:formatCode>
                <c:ptCount val="8"/>
                <c:pt idx="0">
                  <c:v>26218</c:v>
                </c:pt>
                <c:pt idx="1">
                  <c:v>57723</c:v>
                </c:pt>
                <c:pt idx="2">
                  <c:v>57761</c:v>
                </c:pt>
                <c:pt idx="3">
                  <c:v>22</c:v>
                </c:pt>
                <c:pt idx="4">
                  <c:v>1656</c:v>
                </c:pt>
                <c:pt idx="5">
                  <c:v>5060</c:v>
                </c:pt>
                <c:pt idx="6">
                  <c:v>29693</c:v>
                </c:pt>
                <c:pt idx="7" formatCode="General">
                  <c:v>39928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38-4A30-881F-57E6384008DB}"/>
            </c:ext>
          </c:extLst>
        </c:ser>
        <c:ser>
          <c:idx val="5"/>
          <c:order val="4"/>
          <c:tx>
            <c:strRef>
              <c:f>'Rekap_Kota_Denpasar (1)'!$C$9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(1)'!$D$9:$K$9</c:f>
              <c:numCache>
                <c:formatCode>#,##0</c:formatCode>
                <c:ptCount val="8"/>
                <c:pt idx="0">
                  <c:v>29040</c:v>
                </c:pt>
                <c:pt idx="1">
                  <c:v>62002</c:v>
                </c:pt>
                <c:pt idx="2">
                  <c:v>60133</c:v>
                </c:pt>
                <c:pt idx="3">
                  <c:v>139</c:v>
                </c:pt>
                <c:pt idx="4">
                  <c:v>1802</c:v>
                </c:pt>
                <c:pt idx="5">
                  <c:v>11916</c:v>
                </c:pt>
                <c:pt idx="6">
                  <c:v>29870</c:v>
                </c:pt>
                <c:pt idx="7" formatCode="General">
                  <c:v>55784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38-4A30-881F-57E6384008DB}"/>
            </c:ext>
          </c:extLst>
        </c:ser>
        <c:ser>
          <c:idx val="6"/>
          <c:order val="5"/>
          <c:tx>
            <c:strRef>
              <c:f>'Rekap_Kota_Denpasar (1)'!$C$10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(1)'!$D$10:$K$10</c:f>
              <c:numCache>
                <c:formatCode>#,##0</c:formatCode>
                <c:ptCount val="8"/>
                <c:pt idx="0">
                  <c:v>26826</c:v>
                </c:pt>
                <c:pt idx="1">
                  <c:v>69447</c:v>
                </c:pt>
                <c:pt idx="2">
                  <c:v>142007</c:v>
                </c:pt>
                <c:pt idx="3">
                  <c:v>83</c:v>
                </c:pt>
                <c:pt idx="4">
                  <c:v>1613</c:v>
                </c:pt>
                <c:pt idx="5">
                  <c:v>21467</c:v>
                </c:pt>
                <c:pt idx="6">
                  <c:v>32120</c:v>
                </c:pt>
                <c:pt idx="7" formatCode="General">
                  <c:v>52425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E38-4A30-881F-57E6384008DB}"/>
            </c:ext>
          </c:extLst>
        </c:ser>
        <c:ser>
          <c:idx val="7"/>
          <c:order val="6"/>
          <c:tx>
            <c:strRef>
              <c:f>'Rekap_Kota_Denpasar (1)'!$C$11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(1)'!$D$11:$K$11</c:f>
              <c:numCache>
                <c:formatCode>#,##0</c:formatCode>
                <c:ptCount val="8"/>
                <c:pt idx="0">
                  <c:v>110687</c:v>
                </c:pt>
                <c:pt idx="1">
                  <c:v>83032</c:v>
                </c:pt>
                <c:pt idx="2">
                  <c:v>147950</c:v>
                </c:pt>
                <c:pt idx="3">
                  <c:v>514</c:v>
                </c:pt>
                <c:pt idx="4">
                  <c:v>453</c:v>
                </c:pt>
                <c:pt idx="5">
                  <c:v>30441</c:v>
                </c:pt>
                <c:pt idx="6">
                  <c:v>38439</c:v>
                </c:pt>
                <c:pt idx="7" formatCode="General">
                  <c:v>57262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E38-4A30-881F-57E6384008DB}"/>
            </c:ext>
          </c:extLst>
        </c:ser>
        <c:ser>
          <c:idx val="8"/>
          <c:order val="7"/>
          <c:tx>
            <c:strRef>
              <c:f>'Rekap_Kota_Denpasar (1)'!$C$12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(1)'!$D$12:$K$12</c:f>
              <c:numCache>
                <c:formatCode>#,##0</c:formatCode>
                <c:ptCount val="8"/>
                <c:pt idx="0">
                  <c:v>200467</c:v>
                </c:pt>
                <c:pt idx="1">
                  <c:v>62982</c:v>
                </c:pt>
                <c:pt idx="2">
                  <c:v>179081</c:v>
                </c:pt>
                <c:pt idx="3">
                  <c:v>245</c:v>
                </c:pt>
                <c:pt idx="4">
                  <c:v>595</c:v>
                </c:pt>
                <c:pt idx="5">
                  <c:v>30628</c:v>
                </c:pt>
                <c:pt idx="6">
                  <c:v>38785</c:v>
                </c:pt>
                <c:pt idx="7" formatCode="General">
                  <c:v>48810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E38-4A30-881F-57E6384008DB}"/>
            </c:ext>
          </c:extLst>
        </c:ser>
        <c:ser>
          <c:idx val="9"/>
          <c:order val="8"/>
          <c:tx>
            <c:strRef>
              <c:f>'Rekap_Kota_Denpasar (1)'!$C$13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(1)'!$D$13:$K$13</c:f>
              <c:numCache>
                <c:formatCode>#,##0</c:formatCode>
                <c:ptCount val="8"/>
                <c:pt idx="0">
                  <c:v>40189</c:v>
                </c:pt>
                <c:pt idx="1">
                  <c:v>40495</c:v>
                </c:pt>
                <c:pt idx="2">
                  <c:v>361438</c:v>
                </c:pt>
                <c:pt idx="3">
                  <c:v>568</c:v>
                </c:pt>
                <c:pt idx="4">
                  <c:v>1202</c:v>
                </c:pt>
                <c:pt idx="5">
                  <c:v>31759</c:v>
                </c:pt>
                <c:pt idx="6">
                  <c:v>38356</c:v>
                </c:pt>
                <c:pt idx="7" formatCode="General">
                  <c:v>39434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E38-4A30-881F-57E6384008DB}"/>
            </c:ext>
          </c:extLst>
        </c:ser>
        <c:ser>
          <c:idx val="10"/>
          <c:order val="9"/>
          <c:tx>
            <c:strRef>
              <c:f>'Rekap_Kota_Denpasar (1)'!$C$14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(1)'!$D$14:$K$14</c:f>
              <c:numCache>
                <c:formatCode>#,##0</c:formatCode>
                <c:ptCount val="8"/>
                <c:pt idx="0">
                  <c:v>22218</c:v>
                </c:pt>
                <c:pt idx="1">
                  <c:v>21105</c:v>
                </c:pt>
                <c:pt idx="2">
                  <c:v>444522</c:v>
                </c:pt>
                <c:pt idx="3">
                  <c:v>786</c:v>
                </c:pt>
                <c:pt idx="4">
                  <c:v>1639</c:v>
                </c:pt>
                <c:pt idx="5">
                  <c:v>34038</c:v>
                </c:pt>
                <c:pt idx="6">
                  <c:v>37493</c:v>
                </c:pt>
                <c:pt idx="7" formatCode="General">
                  <c:v>43706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E38-4A30-881F-57E6384008DB}"/>
            </c:ext>
          </c:extLst>
        </c:ser>
        <c:ser>
          <c:idx val="11"/>
          <c:order val="10"/>
          <c:tx>
            <c:strRef>
              <c:f>'Rekap_Kota_Denpasar (1)'!$C$15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(1)'!$D$15:$K$15</c:f>
              <c:numCache>
                <c:formatCode>#,##0</c:formatCode>
                <c:ptCount val="8"/>
                <c:pt idx="0">
                  <c:v>46393</c:v>
                </c:pt>
                <c:pt idx="1">
                  <c:v>84168</c:v>
                </c:pt>
                <c:pt idx="2">
                  <c:v>251414</c:v>
                </c:pt>
                <c:pt idx="3">
                  <c:v>782</c:v>
                </c:pt>
                <c:pt idx="4">
                  <c:v>1644</c:v>
                </c:pt>
                <c:pt idx="5">
                  <c:v>20941</c:v>
                </c:pt>
                <c:pt idx="6">
                  <c:v>35422</c:v>
                </c:pt>
                <c:pt idx="7" formatCode="General">
                  <c:v>28851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BE38-4A30-881F-57E6384008DB}"/>
            </c:ext>
          </c:extLst>
        </c:ser>
        <c:ser>
          <c:idx val="12"/>
          <c:order val="11"/>
          <c:tx>
            <c:strRef>
              <c:f>'Rekap_Kota_Denpasar (1)'!$C$16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(1)'!$D$16:$K$16</c:f>
              <c:numCache>
                <c:formatCode>#,##0</c:formatCode>
                <c:ptCount val="8"/>
                <c:pt idx="0">
                  <c:v>14158</c:v>
                </c:pt>
                <c:pt idx="1">
                  <c:v>107239</c:v>
                </c:pt>
                <c:pt idx="2">
                  <c:v>134209</c:v>
                </c:pt>
                <c:pt idx="3">
                  <c:v>1204</c:v>
                </c:pt>
                <c:pt idx="4">
                  <c:v>1770</c:v>
                </c:pt>
                <c:pt idx="5">
                  <c:v>27192</c:v>
                </c:pt>
                <c:pt idx="6">
                  <c:v>36568</c:v>
                </c:pt>
                <c:pt idx="7" formatCode="General">
                  <c:v>45491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BE38-4A30-881F-57E63840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7443296"/>
        <c:axId val="-1317442208"/>
      </c:barChart>
      <c:catAx>
        <c:axId val="-131744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42208"/>
        <c:crosses val="autoZero"/>
        <c:auto val="1"/>
        <c:lblAlgn val="ctr"/>
        <c:lblOffset val="100"/>
        <c:noMultiLvlLbl val="0"/>
      </c:catAx>
      <c:valAx>
        <c:axId val="-1317442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4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Buleleng Bali 2017 - 2024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'Rekap_Kab_Buleleng (7)'!$C$5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(7)'!$D$5:$K$5</c:f>
              <c:numCache>
                <c:formatCode>#,##0</c:formatCode>
                <c:ptCount val="8"/>
                <c:pt idx="0">
                  <c:v>13866</c:v>
                </c:pt>
                <c:pt idx="1">
                  <c:v>11724</c:v>
                </c:pt>
                <c:pt idx="2">
                  <c:v>21339</c:v>
                </c:pt>
                <c:pt idx="3">
                  <c:v>21330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73-4620-A53B-04CCFDE857D4}"/>
            </c:ext>
          </c:extLst>
        </c:ser>
        <c:ser>
          <c:idx val="2"/>
          <c:order val="1"/>
          <c:tx>
            <c:strRef>
              <c:f>'Rekap_Kab_Buleleng (7)'!$C$6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(7)'!$D$6:$K$6</c:f>
              <c:numCache>
                <c:formatCode>#,##0</c:formatCode>
                <c:ptCount val="8"/>
                <c:pt idx="0">
                  <c:v>11523</c:v>
                </c:pt>
                <c:pt idx="1">
                  <c:v>9936</c:v>
                </c:pt>
                <c:pt idx="2">
                  <c:v>22244</c:v>
                </c:pt>
                <c:pt idx="3">
                  <c:v>14274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73-4620-A53B-04CCFDE857D4}"/>
            </c:ext>
          </c:extLst>
        </c:ser>
        <c:ser>
          <c:idx val="3"/>
          <c:order val="2"/>
          <c:tx>
            <c:strRef>
              <c:f>'Rekap_Kab_Buleleng (7)'!$C$7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(7)'!$D$7:$K$7</c:f>
              <c:numCache>
                <c:formatCode>#,##0</c:formatCode>
                <c:ptCount val="8"/>
                <c:pt idx="0">
                  <c:v>13342</c:v>
                </c:pt>
                <c:pt idx="1">
                  <c:v>11339</c:v>
                </c:pt>
                <c:pt idx="2">
                  <c:v>21344</c:v>
                </c:pt>
                <c:pt idx="3">
                  <c:v>14270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73-4620-A53B-04CCFDE857D4}"/>
            </c:ext>
          </c:extLst>
        </c:ser>
        <c:ser>
          <c:idx val="4"/>
          <c:order val="3"/>
          <c:tx>
            <c:strRef>
              <c:f>'Rekap_Kab_Buleleng (7)'!$C$8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(7)'!$D$8:$K$8</c:f>
              <c:numCache>
                <c:formatCode>#,##0</c:formatCode>
                <c:ptCount val="8"/>
                <c:pt idx="0">
                  <c:v>19704</c:v>
                </c:pt>
                <c:pt idx="1">
                  <c:v>15729</c:v>
                </c:pt>
                <c:pt idx="2">
                  <c:v>21249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73-4620-A53B-04CCFDE857D4}"/>
            </c:ext>
          </c:extLst>
        </c:ser>
        <c:ser>
          <c:idx val="5"/>
          <c:order val="4"/>
          <c:tx>
            <c:strRef>
              <c:f>'Rekap_Kab_Buleleng (7)'!$C$9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(7)'!$D$9:$K$9</c:f>
              <c:numCache>
                <c:formatCode>#,##0</c:formatCode>
                <c:ptCount val="8"/>
                <c:pt idx="0">
                  <c:v>19759</c:v>
                </c:pt>
                <c:pt idx="1">
                  <c:v>14104</c:v>
                </c:pt>
                <c:pt idx="2">
                  <c:v>22147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73-4620-A53B-04CCFDE857D4}"/>
            </c:ext>
          </c:extLst>
        </c:ser>
        <c:ser>
          <c:idx val="6"/>
          <c:order val="5"/>
          <c:tx>
            <c:strRef>
              <c:f>'Rekap_Kab_Buleleng (7)'!$C$10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(7)'!$D$10:$K$10</c:f>
              <c:numCache>
                <c:formatCode>#,##0</c:formatCode>
                <c:ptCount val="8"/>
                <c:pt idx="0">
                  <c:v>20238</c:v>
                </c:pt>
                <c:pt idx="1">
                  <c:v>19180</c:v>
                </c:pt>
                <c:pt idx="2">
                  <c:v>22563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A73-4620-A53B-04CCFDE857D4}"/>
            </c:ext>
          </c:extLst>
        </c:ser>
        <c:ser>
          <c:idx val="7"/>
          <c:order val="6"/>
          <c:tx>
            <c:strRef>
              <c:f>'Rekap_Kab_Buleleng (7)'!$C$11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(7)'!$D$11:$K$11</c:f>
              <c:numCache>
                <c:formatCode>#,##0</c:formatCode>
                <c:ptCount val="8"/>
                <c:pt idx="0">
                  <c:v>28819</c:v>
                </c:pt>
                <c:pt idx="1">
                  <c:v>31067</c:v>
                </c:pt>
                <c:pt idx="2">
                  <c:v>24920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73-4620-A53B-04CCFDE857D4}"/>
            </c:ext>
          </c:extLst>
        </c:ser>
        <c:ser>
          <c:idx val="8"/>
          <c:order val="7"/>
          <c:tx>
            <c:strRef>
              <c:f>'Rekap_Kab_Buleleng (7)'!$C$12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(7)'!$D$12:$K$12</c:f>
              <c:numCache>
                <c:formatCode>#,##0</c:formatCode>
                <c:ptCount val="8"/>
                <c:pt idx="0">
                  <c:v>37993</c:v>
                </c:pt>
                <c:pt idx="2">
                  <c:v>32840</c:v>
                </c:pt>
                <c:pt idx="3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A73-4620-A53B-04CCFDE857D4}"/>
            </c:ext>
          </c:extLst>
        </c:ser>
        <c:ser>
          <c:idx val="9"/>
          <c:order val="8"/>
          <c:tx>
            <c:strRef>
              <c:f>'Rekap_Kab_Buleleng (7)'!$C$13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(7)'!$D$13:$K$13</c:f>
              <c:numCache>
                <c:formatCode>#,##0</c:formatCode>
                <c:ptCount val="8"/>
                <c:pt idx="0">
                  <c:v>26798</c:v>
                </c:pt>
                <c:pt idx="1">
                  <c:v>21796</c:v>
                </c:pt>
                <c:pt idx="2">
                  <c:v>28489</c:v>
                </c:pt>
                <c:pt idx="3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A73-4620-A53B-04CCFDE857D4}"/>
            </c:ext>
          </c:extLst>
        </c:ser>
        <c:ser>
          <c:idx val="10"/>
          <c:order val="9"/>
          <c:tx>
            <c:strRef>
              <c:f>'Rekap_Kab_Buleleng (7)'!$C$14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(7)'!$D$14:$K$14</c:f>
              <c:numCache>
                <c:formatCode>#,##0</c:formatCode>
                <c:ptCount val="8"/>
                <c:pt idx="0">
                  <c:v>24448</c:v>
                </c:pt>
                <c:pt idx="1">
                  <c:v>28035</c:v>
                </c:pt>
                <c:pt idx="2">
                  <c:v>29384</c:v>
                </c:pt>
                <c:pt idx="3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A73-4620-A53B-04CCFDE857D4}"/>
            </c:ext>
          </c:extLst>
        </c:ser>
        <c:ser>
          <c:idx val="11"/>
          <c:order val="10"/>
          <c:tx>
            <c:strRef>
              <c:f>'Rekap_Kab_Buleleng (7)'!$C$15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(7)'!$D$15:$K$15</c:f>
              <c:numCache>
                <c:formatCode>#,##0</c:formatCode>
                <c:ptCount val="8"/>
                <c:pt idx="0">
                  <c:v>16389</c:v>
                </c:pt>
                <c:pt idx="1">
                  <c:v>20531</c:v>
                </c:pt>
                <c:pt idx="2">
                  <c:v>30283</c:v>
                </c:pt>
                <c:pt idx="3">
                  <c:v>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73-4620-A53B-04CCFDE857D4}"/>
            </c:ext>
          </c:extLst>
        </c:ser>
        <c:ser>
          <c:idx val="12"/>
          <c:order val="11"/>
          <c:tx>
            <c:strRef>
              <c:f>'Rekap_Kab_Buleleng (7)'!$C$16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(7)'!$D$16:$K$16</c:f>
              <c:numCache>
                <c:formatCode>#,##0</c:formatCode>
                <c:ptCount val="8"/>
                <c:pt idx="0">
                  <c:v>9198</c:v>
                </c:pt>
                <c:pt idx="2">
                  <c:v>37607</c:v>
                </c:pt>
                <c:pt idx="3">
                  <c:v>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A73-4620-A53B-04CCFDE85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1744"/>
        <c:axId val="-1258067936"/>
      </c:barChart>
      <c:catAx>
        <c:axId val="-125807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67936"/>
        <c:crosses val="autoZero"/>
        <c:auto val="1"/>
        <c:lblAlgn val="ctr"/>
        <c:lblOffset val="100"/>
        <c:noMultiLvlLbl val="0"/>
      </c:catAx>
      <c:valAx>
        <c:axId val="-1258067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Buleleng Bali 2017 - 2024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'Rekap_Kab_Buleleng (7)'!$C$27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(7)'!$D$27:$K$27</c:f>
              <c:numCache>
                <c:formatCode>#,##0</c:formatCode>
                <c:ptCount val="8"/>
                <c:pt idx="0">
                  <c:v>19951</c:v>
                </c:pt>
                <c:pt idx="1">
                  <c:v>14523</c:v>
                </c:pt>
                <c:pt idx="2">
                  <c:v>39273</c:v>
                </c:pt>
                <c:pt idx="3">
                  <c:v>13818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F-4F0C-B0DA-6708B85BB873}"/>
            </c:ext>
          </c:extLst>
        </c:ser>
        <c:ser>
          <c:idx val="2"/>
          <c:order val="1"/>
          <c:tx>
            <c:strRef>
              <c:f>'Rekap_Kab_Buleleng (7)'!$C$28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(7)'!$D$28:$K$28</c:f>
              <c:numCache>
                <c:formatCode>#,##0</c:formatCode>
                <c:ptCount val="8"/>
                <c:pt idx="0">
                  <c:v>12214</c:v>
                </c:pt>
                <c:pt idx="1">
                  <c:v>9461</c:v>
                </c:pt>
                <c:pt idx="2">
                  <c:v>49273</c:v>
                </c:pt>
                <c:pt idx="3">
                  <c:v>10201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F-4F0C-B0DA-6708B85BB873}"/>
            </c:ext>
          </c:extLst>
        </c:ser>
        <c:ser>
          <c:idx val="3"/>
          <c:order val="2"/>
          <c:tx>
            <c:strRef>
              <c:f>'Rekap_Kab_Buleleng (7)'!$C$29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(7)'!$D$29:$K$29</c:f>
              <c:numCache>
                <c:formatCode>#,##0</c:formatCode>
                <c:ptCount val="8"/>
                <c:pt idx="0">
                  <c:v>10186</c:v>
                </c:pt>
                <c:pt idx="1">
                  <c:v>10982</c:v>
                </c:pt>
                <c:pt idx="2">
                  <c:v>48362</c:v>
                </c:pt>
                <c:pt idx="3">
                  <c:v>11407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5F-4F0C-B0DA-6708B85BB873}"/>
            </c:ext>
          </c:extLst>
        </c:ser>
        <c:ser>
          <c:idx val="4"/>
          <c:order val="3"/>
          <c:tx>
            <c:strRef>
              <c:f>'Rekap_Kab_Buleleng (7)'!$C$30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(7)'!$D$30:$K$30</c:f>
              <c:numCache>
                <c:formatCode>#,##0</c:formatCode>
                <c:ptCount val="8"/>
                <c:pt idx="0">
                  <c:v>20075</c:v>
                </c:pt>
                <c:pt idx="1">
                  <c:v>13720</c:v>
                </c:pt>
                <c:pt idx="2">
                  <c:v>52123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5F-4F0C-B0DA-6708B85BB873}"/>
            </c:ext>
          </c:extLst>
        </c:ser>
        <c:ser>
          <c:idx val="5"/>
          <c:order val="4"/>
          <c:tx>
            <c:strRef>
              <c:f>'Rekap_Kab_Buleleng (7)'!$C$31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(7)'!$D$31:$K$31</c:f>
              <c:numCache>
                <c:formatCode>#,##0</c:formatCode>
                <c:ptCount val="8"/>
                <c:pt idx="0">
                  <c:v>13223</c:v>
                </c:pt>
                <c:pt idx="1">
                  <c:v>9916</c:v>
                </c:pt>
                <c:pt idx="2">
                  <c:v>48938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85F-4F0C-B0DA-6708B85BB873}"/>
            </c:ext>
          </c:extLst>
        </c:ser>
        <c:ser>
          <c:idx val="6"/>
          <c:order val="5"/>
          <c:tx>
            <c:strRef>
              <c:f>'Rekap_Kab_Buleleng (7)'!$C$32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(7)'!$D$32:$K$32</c:f>
              <c:numCache>
                <c:formatCode>#,##0</c:formatCode>
                <c:ptCount val="8"/>
                <c:pt idx="0">
                  <c:v>29287</c:v>
                </c:pt>
                <c:pt idx="1">
                  <c:v>27363</c:v>
                </c:pt>
                <c:pt idx="2">
                  <c:v>52038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85F-4F0C-B0DA-6708B85BB873}"/>
            </c:ext>
          </c:extLst>
        </c:ser>
        <c:ser>
          <c:idx val="7"/>
          <c:order val="6"/>
          <c:tx>
            <c:strRef>
              <c:f>'Rekap_Kab_Buleleng (7)'!$C$33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(7)'!$D$33:$K$33</c:f>
              <c:numCache>
                <c:formatCode>#,##0</c:formatCode>
                <c:ptCount val="8"/>
                <c:pt idx="0">
                  <c:v>18863</c:v>
                </c:pt>
                <c:pt idx="1">
                  <c:v>15456</c:v>
                </c:pt>
                <c:pt idx="2">
                  <c:v>81527</c:v>
                </c:pt>
                <c:pt idx="3">
                  <c:v>7867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85F-4F0C-B0DA-6708B85BB873}"/>
            </c:ext>
          </c:extLst>
        </c:ser>
        <c:ser>
          <c:idx val="8"/>
          <c:order val="7"/>
          <c:tx>
            <c:strRef>
              <c:f>'Rekap_Kab_Buleleng (7)'!$C$34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(7)'!$D$34:$K$34</c:f>
              <c:numCache>
                <c:formatCode>#,##0</c:formatCode>
                <c:ptCount val="8"/>
                <c:pt idx="0">
                  <c:v>14275</c:v>
                </c:pt>
                <c:pt idx="2">
                  <c:v>79752</c:v>
                </c:pt>
                <c:pt idx="3">
                  <c:v>25071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85F-4F0C-B0DA-6708B85BB873}"/>
            </c:ext>
          </c:extLst>
        </c:ser>
        <c:ser>
          <c:idx val="9"/>
          <c:order val="8"/>
          <c:tx>
            <c:strRef>
              <c:f>'Rekap_Kab_Buleleng (7)'!$C$35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(7)'!$D$35:$K$35</c:f>
              <c:numCache>
                <c:formatCode>#,##0</c:formatCode>
                <c:ptCount val="8"/>
                <c:pt idx="0">
                  <c:v>15769</c:v>
                </c:pt>
                <c:pt idx="1">
                  <c:v>18166</c:v>
                </c:pt>
                <c:pt idx="2">
                  <c:v>78394</c:v>
                </c:pt>
                <c:pt idx="3">
                  <c:v>12851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85F-4F0C-B0DA-6708B85BB873}"/>
            </c:ext>
          </c:extLst>
        </c:ser>
        <c:ser>
          <c:idx val="10"/>
          <c:order val="9"/>
          <c:tx>
            <c:strRef>
              <c:f>'Rekap_Kab_Buleleng (7)'!$C$36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(7)'!$D$36:$K$36</c:f>
              <c:numCache>
                <c:formatCode>#,##0</c:formatCode>
                <c:ptCount val="8"/>
                <c:pt idx="0">
                  <c:v>10557</c:v>
                </c:pt>
                <c:pt idx="1">
                  <c:v>16067</c:v>
                </c:pt>
                <c:pt idx="2">
                  <c:v>78423</c:v>
                </c:pt>
                <c:pt idx="3">
                  <c:v>10905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85F-4F0C-B0DA-6708B85BB873}"/>
            </c:ext>
          </c:extLst>
        </c:ser>
        <c:ser>
          <c:idx val="11"/>
          <c:order val="10"/>
          <c:tx>
            <c:strRef>
              <c:f>'Rekap_Kab_Buleleng (7)'!$C$37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(7)'!$D$37:$K$37</c:f>
              <c:numCache>
                <c:formatCode>#,##0</c:formatCode>
                <c:ptCount val="8"/>
                <c:pt idx="0">
                  <c:v>15563</c:v>
                </c:pt>
                <c:pt idx="1">
                  <c:v>14402</c:v>
                </c:pt>
                <c:pt idx="2">
                  <c:v>79227</c:v>
                </c:pt>
                <c:pt idx="3">
                  <c:v>4036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85F-4F0C-B0DA-6708B85BB873}"/>
            </c:ext>
          </c:extLst>
        </c:ser>
        <c:ser>
          <c:idx val="12"/>
          <c:order val="11"/>
          <c:tx>
            <c:strRef>
              <c:f>'Rekap_Kab_Buleleng (7)'!$C$38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'Rekap_Kab_Buleleng (7)'!$D$4:$K$4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'Rekap_Kab_Buleleng (7)'!$D$38:$K$38</c:f>
              <c:numCache>
                <c:formatCode>#,##0</c:formatCode>
                <c:ptCount val="8"/>
                <c:pt idx="0">
                  <c:v>12961</c:v>
                </c:pt>
                <c:pt idx="2">
                  <c:v>82429</c:v>
                </c:pt>
                <c:pt idx="3">
                  <c:v>24628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85F-4F0C-B0DA-6708B85B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66848"/>
        <c:axId val="-1258076640"/>
      </c:barChart>
      <c:catAx>
        <c:axId val="-125806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6640"/>
        <c:crosses val="autoZero"/>
        <c:auto val="1"/>
        <c:lblAlgn val="ctr"/>
        <c:lblOffset val="100"/>
        <c:noMultiLvlLbl val="0"/>
      </c:catAx>
      <c:valAx>
        <c:axId val="-1258076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6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Jembrana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'Rekap_Kab_Jembrana (8)'!$L$4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'Rekap_Kab_Jembrana (8)'!$C$48:$C$59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'Rekap_Kab_Jembrana (8)'!$L$48:$L$59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21-40DB-B43E-0EB155B9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258078272"/>
        <c:axId val="-1258068480"/>
      </c:lineChart>
      <c:catAx>
        <c:axId val="-1258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68480"/>
        <c:crosses val="autoZero"/>
        <c:auto val="1"/>
        <c:lblAlgn val="ctr"/>
        <c:lblOffset val="100"/>
        <c:noMultiLvlLbl val="0"/>
      </c:catAx>
      <c:valAx>
        <c:axId val="-125806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827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Jembrana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'Rekap_Kab_Jembrana (8)'!$C$5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(8)'!$D$5:$K$5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58-48C1-B7A4-EE6FA55E5FDF}"/>
            </c:ext>
          </c:extLst>
        </c:ser>
        <c:ser>
          <c:idx val="2"/>
          <c:order val="1"/>
          <c:tx>
            <c:strRef>
              <c:f>'Rekap_Kab_Jembrana (8)'!$C$6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(8)'!$D$6:$K$6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58-48C1-B7A4-EE6FA55E5FDF}"/>
            </c:ext>
          </c:extLst>
        </c:ser>
        <c:ser>
          <c:idx val="3"/>
          <c:order val="2"/>
          <c:tx>
            <c:strRef>
              <c:f>'Rekap_Kab_Jembrana (8)'!$C$7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(8)'!$D$7:$K$7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58-48C1-B7A4-EE6FA55E5FDF}"/>
            </c:ext>
          </c:extLst>
        </c:ser>
        <c:ser>
          <c:idx val="4"/>
          <c:order val="3"/>
          <c:tx>
            <c:strRef>
              <c:f>'Rekap_Kab_Jembrana (8)'!$C$8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(8)'!$D$8:$K$8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58-48C1-B7A4-EE6FA55E5FDF}"/>
            </c:ext>
          </c:extLst>
        </c:ser>
        <c:ser>
          <c:idx val="5"/>
          <c:order val="4"/>
          <c:tx>
            <c:strRef>
              <c:f>'Rekap_Kab_Jembrana (8)'!$C$9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(8)'!$D$9:$K$9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58-48C1-B7A4-EE6FA55E5FDF}"/>
            </c:ext>
          </c:extLst>
        </c:ser>
        <c:ser>
          <c:idx val="6"/>
          <c:order val="5"/>
          <c:tx>
            <c:strRef>
              <c:f>'Rekap_Kab_Jembrana (8)'!$C$10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(8)'!$D$10:$K$10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A58-48C1-B7A4-EE6FA55E5FDF}"/>
            </c:ext>
          </c:extLst>
        </c:ser>
        <c:ser>
          <c:idx val="7"/>
          <c:order val="6"/>
          <c:tx>
            <c:strRef>
              <c:f>'Rekap_Kab_Jembrana (8)'!$C$11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(8)'!$D$11:$K$11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58-48C1-B7A4-EE6FA55E5FDF}"/>
            </c:ext>
          </c:extLst>
        </c:ser>
        <c:ser>
          <c:idx val="8"/>
          <c:order val="7"/>
          <c:tx>
            <c:strRef>
              <c:f>'Rekap_Kab_Jembrana (8)'!$C$12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(8)'!$D$12:$K$12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A58-48C1-B7A4-EE6FA55E5FDF}"/>
            </c:ext>
          </c:extLst>
        </c:ser>
        <c:ser>
          <c:idx val="9"/>
          <c:order val="8"/>
          <c:tx>
            <c:strRef>
              <c:f>'Rekap_Kab_Jembrana (8)'!$C$13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(8)'!$D$13:$K$13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A58-48C1-B7A4-EE6FA55E5FDF}"/>
            </c:ext>
          </c:extLst>
        </c:ser>
        <c:ser>
          <c:idx val="10"/>
          <c:order val="9"/>
          <c:tx>
            <c:strRef>
              <c:f>'Rekap_Kab_Jembrana (8)'!$C$14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(8)'!$D$14:$K$14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A58-48C1-B7A4-EE6FA55E5FDF}"/>
            </c:ext>
          </c:extLst>
        </c:ser>
        <c:ser>
          <c:idx val="11"/>
          <c:order val="10"/>
          <c:tx>
            <c:strRef>
              <c:f>'Rekap_Kab_Jembrana (8)'!$C$15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(8)'!$D$15:$K$15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A58-48C1-B7A4-EE6FA55E5FDF}"/>
            </c:ext>
          </c:extLst>
        </c:ser>
        <c:ser>
          <c:idx val="12"/>
          <c:order val="11"/>
          <c:tx>
            <c:strRef>
              <c:f>'Rekap_Kab_Jembrana (8)'!$C$16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(8)'!$D$16:$K$16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A58-48C1-B7A4-EE6FA55E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80448"/>
        <c:axId val="-1258079904"/>
      </c:barChart>
      <c:catAx>
        <c:axId val="-125808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9904"/>
        <c:crosses val="autoZero"/>
        <c:auto val="1"/>
        <c:lblAlgn val="ctr"/>
        <c:lblOffset val="100"/>
        <c:noMultiLvlLbl val="0"/>
      </c:catAx>
      <c:valAx>
        <c:axId val="-1258079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8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Jembrana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'Rekap_Kab_Jembrana (8)'!$C$27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(8)'!$D$27:$K$27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89-4515-80E2-1FC283699201}"/>
            </c:ext>
          </c:extLst>
        </c:ser>
        <c:ser>
          <c:idx val="2"/>
          <c:order val="1"/>
          <c:tx>
            <c:strRef>
              <c:f>'Rekap_Kab_Jembrana (8)'!$C$28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(8)'!$D$28:$K$28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89-4515-80E2-1FC283699201}"/>
            </c:ext>
          </c:extLst>
        </c:ser>
        <c:ser>
          <c:idx val="3"/>
          <c:order val="2"/>
          <c:tx>
            <c:strRef>
              <c:f>'Rekap_Kab_Jembrana (8)'!$C$29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(8)'!$D$29:$K$29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89-4515-80E2-1FC283699201}"/>
            </c:ext>
          </c:extLst>
        </c:ser>
        <c:ser>
          <c:idx val="4"/>
          <c:order val="3"/>
          <c:tx>
            <c:strRef>
              <c:f>'Rekap_Kab_Jembrana (8)'!$C$30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(8)'!$D$30:$K$30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89-4515-80E2-1FC283699201}"/>
            </c:ext>
          </c:extLst>
        </c:ser>
        <c:ser>
          <c:idx val="5"/>
          <c:order val="4"/>
          <c:tx>
            <c:strRef>
              <c:f>'Rekap_Kab_Jembrana (8)'!$C$31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(8)'!$D$31:$K$31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89-4515-80E2-1FC283699201}"/>
            </c:ext>
          </c:extLst>
        </c:ser>
        <c:ser>
          <c:idx val="6"/>
          <c:order val="5"/>
          <c:tx>
            <c:strRef>
              <c:f>'Rekap_Kab_Jembrana (8)'!$C$32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(8)'!$D$32:$K$32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189-4515-80E2-1FC283699201}"/>
            </c:ext>
          </c:extLst>
        </c:ser>
        <c:ser>
          <c:idx val="7"/>
          <c:order val="6"/>
          <c:tx>
            <c:strRef>
              <c:f>'Rekap_Kab_Jembrana (8)'!$C$33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(8)'!$D$33:$K$33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189-4515-80E2-1FC283699201}"/>
            </c:ext>
          </c:extLst>
        </c:ser>
        <c:ser>
          <c:idx val="8"/>
          <c:order val="7"/>
          <c:tx>
            <c:strRef>
              <c:f>'Rekap_Kab_Jembrana (8)'!$C$34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(8)'!$D$34:$K$34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189-4515-80E2-1FC283699201}"/>
            </c:ext>
          </c:extLst>
        </c:ser>
        <c:ser>
          <c:idx val="9"/>
          <c:order val="8"/>
          <c:tx>
            <c:strRef>
              <c:f>'Rekap_Kab_Jembrana (8)'!$C$35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(8)'!$D$35:$K$35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89-4515-80E2-1FC283699201}"/>
            </c:ext>
          </c:extLst>
        </c:ser>
        <c:ser>
          <c:idx val="10"/>
          <c:order val="9"/>
          <c:tx>
            <c:strRef>
              <c:f>'Rekap_Kab_Jembrana (8)'!$C$36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(8)'!$D$36:$K$36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189-4515-80E2-1FC283699201}"/>
            </c:ext>
          </c:extLst>
        </c:ser>
        <c:ser>
          <c:idx val="11"/>
          <c:order val="10"/>
          <c:tx>
            <c:strRef>
              <c:f>'Rekap_Kab_Jembrana (8)'!$C$37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(8)'!$D$37:$K$37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189-4515-80E2-1FC283699201}"/>
            </c:ext>
          </c:extLst>
        </c:ser>
        <c:ser>
          <c:idx val="12"/>
          <c:order val="11"/>
          <c:tx>
            <c:strRef>
              <c:f>'Rekap_Kab_Jembrana (8)'!$C$38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'Rekap_Kab_Jembrana (8)'!$D$4:$K$4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'Rekap_Kab_Jembrana (8)'!$D$38:$K$38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189-4515-80E2-1FC28369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9360"/>
        <c:axId val="-1258078816"/>
      </c:barChart>
      <c:catAx>
        <c:axId val="-125807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8816"/>
        <c:crosses val="autoZero"/>
        <c:auto val="1"/>
        <c:lblAlgn val="ctr"/>
        <c:lblOffset val="100"/>
        <c:noMultiLvlLbl val="0"/>
      </c:catAx>
      <c:valAx>
        <c:axId val="-1258078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Tabanan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'Rekap_Kab_Tabanan (9)'!$L$4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'Rekap_Kab_Tabanan (9)'!$C$48:$C$59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'Rekap_Kab_Tabanan (9)'!$L$48:$L$59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62-4A62-9328-9807D31C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258077728"/>
        <c:axId val="-1258077184"/>
      </c:lineChart>
      <c:catAx>
        <c:axId val="-12580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7184"/>
        <c:crosses val="autoZero"/>
        <c:auto val="1"/>
        <c:lblAlgn val="ctr"/>
        <c:lblOffset val="100"/>
        <c:noMultiLvlLbl val="0"/>
      </c:catAx>
      <c:valAx>
        <c:axId val="-1258077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772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Tabanan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'Rekap_Kab_Tabanan (9)'!$C$5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(9)'!$D$5:$K$5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87-4A2E-8004-1ED06EF7A764}"/>
            </c:ext>
          </c:extLst>
        </c:ser>
        <c:ser>
          <c:idx val="2"/>
          <c:order val="1"/>
          <c:tx>
            <c:strRef>
              <c:f>'Rekap_Kab_Tabanan (9)'!$C$6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(9)'!$D$6:$K$6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87-4A2E-8004-1ED06EF7A764}"/>
            </c:ext>
          </c:extLst>
        </c:ser>
        <c:ser>
          <c:idx val="3"/>
          <c:order val="2"/>
          <c:tx>
            <c:strRef>
              <c:f>'Rekap_Kab_Tabanan (9)'!$C$7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(9)'!$D$7:$K$7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87-4A2E-8004-1ED06EF7A764}"/>
            </c:ext>
          </c:extLst>
        </c:ser>
        <c:ser>
          <c:idx val="4"/>
          <c:order val="3"/>
          <c:tx>
            <c:strRef>
              <c:f>'Rekap_Kab_Tabanan (9)'!$C$8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(9)'!$D$8:$K$8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387-4A2E-8004-1ED06EF7A764}"/>
            </c:ext>
          </c:extLst>
        </c:ser>
        <c:ser>
          <c:idx val="5"/>
          <c:order val="4"/>
          <c:tx>
            <c:strRef>
              <c:f>'Rekap_Kab_Tabanan (9)'!$C$9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(9)'!$D$9:$K$9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87-4A2E-8004-1ED06EF7A764}"/>
            </c:ext>
          </c:extLst>
        </c:ser>
        <c:ser>
          <c:idx val="6"/>
          <c:order val="5"/>
          <c:tx>
            <c:strRef>
              <c:f>'Rekap_Kab_Tabanan (9)'!$C$10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(9)'!$D$10:$K$10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387-4A2E-8004-1ED06EF7A764}"/>
            </c:ext>
          </c:extLst>
        </c:ser>
        <c:ser>
          <c:idx val="7"/>
          <c:order val="6"/>
          <c:tx>
            <c:strRef>
              <c:f>'Rekap_Kab_Tabanan (9)'!$C$11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(9)'!$D$11:$K$11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387-4A2E-8004-1ED06EF7A764}"/>
            </c:ext>
          </c:extLst>
        </c:ser>
        <c:ser>
          <c:idx val="8"/>
          <c:order val="7"/>
          <c:tx>
            <c:strRef>
              <c:f>'Rekap_Kab_Tabanan (9)'!$C$12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(9)'!$D$12:$K$12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387-4A2E-8004-1ED06EF7A764}"/>
            </c:ext>
          </c:extLst>
        </c:ser>
        <c:ser>
          <c:idx val="9"/>
          <c:order val="8"/>
          <c:tx>
            <c:strRef>
              <c:f>'Rekap_Kab_Tabanan (9)'!$C$13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(9)'!$D$13:$K$13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387-4A2E-8004-1ED06EF7A764}"/>
            </c:ext>
          </c:extLst>
        </c:ser>
        <c:ser>
          <c:idx val="10"/>
          <c:order val="9"/>
          <c:tx>
            <c:strRef>
              <c:f>'Rekap_Kab_Tabanan (9)'!$C$14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(9)'!$D$14:$K$14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387-4A2E-8004-1ED06EF7A764}"/>
            </c:ext>
          </c:extLst>
        </c:ser>
        <c:ser>
          <c:idx val="11"/>
          <c:order val="10"/>
          <c:tx>
            <c:strRef>
              <c:f>'Rekap_Kab_Tabanan (9)'!$C$15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(9)'!$D$15:$K$15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387-4A2E-8004-1ED06EF7A764}"/>
            </c:ext>
          </c:extLst>
        </c:ser>
        <c:ser>
          <c:idx val="12"/>
          <c:order val="11"/>
          <c:tx>
            <c:strRef>
              <c:f>'Rekap_Kab_Tabanan (9)'!$C$16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(9)'!$D$16:$K$16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387-4A2E-8004-1ED06EF7A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2288"/>
        <c:axId val="-1258076096"/>
      </c:barChart>
      <c:catAx>
        <c:axId val="-125807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6096"/>
        <c:crosses val="autoZero"/>
        <c:auto val="1"/>
        <c:lblAlgn val="ctr"/>
        <c:lblOffset val="100"/>
        <c:noMultiLvlLbl val="0"/>
      </c:catAx>
      <c:valAx>
        <c:axId val="-1258076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Tabanan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'Rekap_Kab_Tabanan (9)'!$C$27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(9)'!$D$27:$K$27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5-41A6-9A28-3718BDC207CA}"/>
            </c:ext>
          </c:extLst>
        </c:ser>
        <c:ser>
          <c:idx val="2"/>
          <c:order val="1"/>
          <c:tx>
            <c:strRef>
              <c:f>'Rekap_Kab_Tabanan (9)'!$C$28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(9)'!$D$28:$K$28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C5-41A6-9A28-3718BDC207CA}"/>
            </c:ext>
          </c:extLst>
        </c:ser>
        <c:ser>
          <c:idx val="3"/>
          <c:order val="2"/>
          <c:tx>
            <c:strRef>
              <c:f>'Rekap_Kab_Tabanan (9)'!$C$29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(9)'!$D$29:$K$29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C5-41A6-9A28-3718BDC207CA}"/>
            </c:ext>
          </c:extLst>
        </c:ser>
        <c:ser>
          <c:idx val="4"/>
          <c:order val="3"/>
          <c:tx>
            <c:strRef>
              <c:f>'Rekap_Kab_Tabanan (9)'!$C$30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(9)'!$D$30:$K$30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C5-41A6-9A28-3718BDC207CA}"/>
            </c:ext>
          </c:extLst>
        </c:ser>
        <c:ser>
          <c:idx val="5"/>
          <c:order val="4"/>
          <c:tx>
            <c:strRef>
              <c:f>'Rekap_Kab_Tabanan (9)'!$C$31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(9)'!$D$31:$K$31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C5-41A6-9A28-3718BDC207CA}"/>
            </c:ext>
          </c:extLst>
        </c:ser>
        <c:ser>
          <c:idx val="6"/>
          <c:order val="5"/>
          <c:tx>
            <c:strRef>
              <c:f>'Rekap_Kab_Tabanan (9)'!$C$32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(9)'!$D$32:$K$32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8C5-41A6-9A28-3718BDC207CA}"/>
            </c:ext>
          </c:extLst>
        </c:ser>
        <c:ser>
          <c:idx val="7"/>
          <c:order val="6"/>
          <c:tx>
            <c:strRef>
              <c:f>'Rekap_Kab_Tabanan (9)'!$C$33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(9)'!$D$33:$K$33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8C5-41A6-9A28-3718BDC207CA}"/>
            </c:ext>
          </c:extLst>
        </c:ser>
        <c:ser>
          <c:idx val="8"/>
          <c:order val="7"/>
          <c:tx>
            <c:strRef>
              <c:f>'Rekap_Kab_Tabanan (9)'!$C$34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(9)'!$D$34:$K$34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8C5-41A6-9A28-3718BDC207CA}"/>
            </c:ext>
          </c:extLst>
        </c:ser>
        <c:ser>
          <c:idx val="9"/>
          <c:order val="8"/>
          <c:tx>
            <c:strRef>
              <c:f>'Rekap_Kab_Tabanan (9)'!$C$35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(9)'!$D$35:$K$35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8C5-41A6-9A28-3718BDC207CA}"/>
            </c:ext>
          </c:extLst>
        </c:ser>
        <c:ser>
          <c:idx val="10"/>
          <c:order val="9"/>
          <c:tx>
            <c:strRef>
              <c:f>'Rekap_Kab_Tabanan (9)'!$C$36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(9)'!$D$36:$K$36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8C5-41A6-9A28-3718BDC207CA}"/>
            </c:ext>
          </c:extLst>
        </c:ser>
        <c:ser>
          <c:idx val="11"/>
          <c:order val="10"/>
          <c:tx>
            <c:strRef>
              <c:f>'Rekap_Kab_Tabanan (9)'!$C$37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(9)'!$D$37:$K$37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8C5-41A6-9A28-3718BDC207CA}"/>
            </c:ext>
          </c:extLst>
        </c:ser>
        <c:ser>
          <c:idx val="12"/>
          <c:order val="11"/>
          <c:tx>
            <c:strRef>
              <c:f>'Rekap_Kab_Tabanan (9)'!$C$38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'Rekap_Kab_Tabanan (9)'!$D$4:$K$4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'Rekap_Kab_Tabanan (9)'!$D$38:$K$38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8C5-41A6-9A28-3718BDC2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8075008"/>
        <c:axId val="-1258071200"/>
      </c:barChart>
      <c:catAx>
        <c:axId val="-125807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1200"/>
        <c:crosses val="autoZero"/>
        <c:auto val="1"/>
        <c:lblAlgn val="ctr"/>
        <c:lblOffset val="100"/>
        <c:noMultiLvlLbl val="0"/>
      </c:catAx>
      <c:valAx>
        <c:axId val="-1258071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807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>
                <a:latin typeface="Arial" panose="020B0604020202020204" pitchFamily="34" charset="0"/>
                <a:cs typeface="Arial" panose="020B0604020202020204" pitchFamily="34" charset="0"/>
              </a:rPr>
              <a:t>Kunjungan Wisatawan ke Kota dan Kabupaten</a:t>
            </a:r>
            <a:r>
              <a:rPr lang="en-ID" b="1" baseline="0">
                <a:latin typeface="Arial" panose="020B0604020202020204" pitchFamily="34" charset="0"/>
                <a:cs typeface="Arial" panose="020B0604020202020204" pitchFamily="34" charset="0"/>
              </a:rPr>
              <a:t> di Bali 2017 - 2024 </a:t>
            </a:r>
            <a:endParaRPr lang="en-ID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700982427623509"/>
          <c:y val="1.9853087155052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Rekap_Tahunan_Seluruh_Bali!$D$3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Rekap_Tahunan_Seluruh_Bali!$D$4:$D$12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38-44E8-8732-D963B32ECA4E}"/>
            </c:ext>
          </c:extLst>
        </c:ser>
        <c:ser>
          <c:idx val="1"/>
          <c:order val="1"/>
          <c:tx>
            <c:strRef>
              <c:f>Rekap_Tahunan_Seluruh_Bali!$E$3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Rekap_Tahunan_Seluruh_Bali!$E$4:$E$12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38-44E8-8732-D963B32ECA4E}"/>
            </c:ext>
          </c:extLst>
        </c:ser>
        <c:ser>
          <c:idx val="2"/>
          <c:order val="2"/>
          <c:tx>
            <c:strRef>
              <c:f>Rekap_Tahunan_Seluruh_Bali!$F$3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Rekap_Tahunan_Seluruh_Bali!$F$4:$F$12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38-44E8-8732-D963B32ECA4E}"/>
            </c:ext>
          </c:extLst>
        </c:ser>
        <c:ser>
          <c:idx val="3"/>
          <c:order val="3"/>
          <c:tx>
            <c:strRef>
              <c:f>Rekap_Tahunan_Seluruh_Bali!$G$3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Rekap_Tahunan_Seluruh_Bali!$G$4:$G$12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B38-44E8-8732-D963B32ECA4E}"/>
            </c:ext>
          </c:extLst>
        </c:ser>
        <c:ser>
          <c:idx val="4"/>
          <c:order val="4"/>
          <c:tx>
            <c:strRef>
              <c:f>Rekap_Tahunan_Seluruh_Bali!$H$3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Rekap_Tahunan_Seluruh_Bali!$H$4:$H$12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B38-44E8-8732-D963B32ECA4E}"/>
            </c:ext>
          </c:extLst>
        </c:ser>
        <c:ser>
          <c:idx val="5"/>
          <c:order val="5"/>
          <c:tx>
            <c:strRef>
              <c:f>Rekap_Tahunan_Seluruh_Bali!$I$3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Rekap_Tahunan_Seluruh_Bali!$I$4:$I$12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B38-44E8-8732-D963B32ECA4E}"/>
            </c:ext>
          </c:extLst>
        </c:ser>
        <c:ser>
          <c:idx val="6"/>
          <c:order val="6"/>
          <c:tx>
            <c:strRef>
              <c:f>Rekap_Tahunan_Seluruh_Bali!$J$3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Rekap_Tahunan_Seluruh_Bali!$J$4:$J$12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B38-44E8-8732-D963B32ECA4E}"/>
            </c:ext>
          </c:extLst>
        </c:ser>
        <c:ser>
          <c:idx val="7"/>
          <c:order val="7"/>
          <c:tx>
            <c:strRef>
              <c:f>Rekap_Tahunan_Seluruh_Bali!$K$3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Rekap_Tahunan_Seluruh_Bali!$K$4:$K$12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81-430E-A30C-7DD1D313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51600"/>
        <c:axId val="-1252047248"/>
      </c:barChart>
      <c:catAx>
        <c:axId val="-125205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2047248"/>
        <c:crosses val="autoZero"/>
        <c:auto val="1"/>
        <c:lblAlgn val="ctr"/>
        <c:lblOffset val="100"/>
        <c:noMultiLvlLbl val="1"/>
      </c:catAx>
      <c:valAx>
        <c:axId val="-125204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205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</a:t>
            </a:r>
            <a:r>
              <a:rPr lang="en-ID" b="1"/>
              <a:t>Kunjungan Wisatawan ke Kota dan Kabupaten di Bali 2017 - 2024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Rekap_Tahunan_Seluruh_Bali!$L$3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f>Rekap_Tahunan_Seluruh_Bali!$L$4:$L$12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4-46B8-88B7-A8C1E6DD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43440"/>
        <c:axId val="-1252049968"/>
      </c:barChart>
      <c:catAx>
        <c:axId val="-125204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2049968"/>
        <c:crosses val="autoZero"/>
        <c:auto val="1"/>
        <c:lblAlgn val="ctr"/>
        <c:lblOffset val="100"/>
        <c:noMultiLvlLbl val="0"/>
      </c:catAx>
      <c:valAx>
        <c:axId val="-125204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204344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Kota Denpasar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'Rekap_Kota_Denpasar (1)'!$C$27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(1)'!$D$27:$K$27</c:f>
              <c:numCache>
                <c:formatCode>#,##0</c:formatCode>
                <c:ptCount val="8"/>
                <c:pt idx="0">
                  <c:v>25293</c:v>
                </c:pt>
                <c:pt idx="1">
                  <c:v>102643</c:v>
                </c:pt>
                <c:pt idx="2">
                  <c:v>37341</c:v>
                </c:pt>
                <c:pt idx="3">
                  <c:v>95543</c:v>
                </c:pt>
                <c:pt idx="4">
                  <c:v>45597</c:v>
                </c:pt>
                <c:pt idx="5">
                  <c:v>98689</c:v>
                </c:pt>
                <c:pt idx="6">
                  <c:v>158528</c:v>
                </c:pt>
                <c:pt idx="7" formatCode="General">
                  <c:v>168154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A-448E-8092-FE5026BF96BA}"/>
            </c:ext>
          </c:extLst>
        </c:ser>
        <c:ser>
          <c:idx val="2"/>
          <c:order val="1"/>
          <c:tx>
            <c:strRef>
              <c:f>'Rekap_Kota_Denpasar (1)'!$C$28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(1)'!$D$28:$K$28</c:f>
              <c:numCache>
                <c:formatCode>#,##0</c:formatCode>
                <c:ptCount val="8"/>
                <c:pt idx="0">
                  <c:v>24552</c:v>
                </c:pt>
                <c:pt idx="1">
                  <c:v>70967</c:v>
                </c:pt>
                <c:pt idx="2">
                  <c:v>40228</c:v>
                </c:pt>
                <c:pt idx="3">
                  <c:v>85485</c:v>
                </c:pt>
                <c:pt idx="4">
                  <c:v>36849</c:v>
                </c:pt>
                <c:pt idx="5">
                  <c:v>76164</c:v>
                </c:pt>
                <c:pt idx="6">
                  <c:v>160249</c:v>
                </c:pt>
                <c:pt idx="7" formatCode="General">
                  <c:v>190302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2A-448E-8092-FE5026BF96BA}"/>
            </c:ext>
          </c:extLst>
        </c:ser>
        <c:ser>
          <c:idx val="3"/>
          <c:order val="2"/>
          <c:tx>
            <c:strRef>
              <c:f>'Rekap_Kota_Denpasar (1)'!$C$29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(1)'!$D$29:$K$29</c:f>
              <c:numCache>
                <c:formatCode>#,##0</c:formatCode>
                <c:ptCount val="8"/>
                <c:pt idx="0">
                  <c:v>36379</c:v>
                </c:pt>
                <c:pt idx="1">
                  <c:v>91309</c:v>
                </c:pt>
                <c:pt idx="2">
                  <c:v>39485</c:v>
                </c:pt>
                <c:pt idx="3">
                  <c:v>36045</c:v>
                </c:pt>
                <c:pt idx="4">
                  <c:v>37658</c:v>
                </c:pt>
                <c:pt idx="5">
                  <c:v>94700</c:v>
                </c:pt>
                <c:pt idx="6">
                  <c:v>153862</c:v>
                </c:pt>
                <c:pt idx="7" formatCode="General">
                  <c:v>195278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2A-448E-8092-FE5026BF96BA}"/>
            </c:ext>
          </c:extLst>
        </c:ser>
        <c:ser>
          <c:idx val="4"/>
          <c:order val="3"/>
          <c:tx>
            <c:strRef>
              <c:f>'Rekap_Kota_Denpasar (1)'!$C$30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(1)'!$D$30:$K$30</c:f>
              <c:numCache>
                <c:formatCode>#,##0</c:formatCode>
                <c:ptCount val="8"/>
                <c:pt idx="0">
                  <c:v>37426</c:v>
                </c:pt>
                <c:pt idx="1">
                  <c:v>177735</c:v>
                </c:pt>
                <c:pt idx="2">
                  <c:v>37205</c:v>
                </c:pt>
                <c:pt idx="3">
                  <c:v>1844</c:v>
                </c:pt>
                <c:pt idx="4">
                  <c:v>38891</c:v>
                </c:pt>
                <c:pt idx="5">
                  <c:v>92158</c:v>
                </c:pt>
                <c:pt idx="6">
                  <c:v>147897</c:v>
                </c:pt>
                <c:pt idx="7" formatCode="General">
                  <c:v>174891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2A-448E-8092-FE5026BF96BA}"/>
            </c:ext>
          </c:extLst>
        </c:ser>
        <c:ser>
          <c:idx val="5"/>
          <c:order val="4"/>
          <c:tx>
            <c:strRef>
              <c:f>'Rekap_Kota_Denpasar (1)'!$C$31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(1)'!$D$31:$K$31</c:f>
              <c:numCache>
                <c:formatCode>#,##0</c:formatCode>
                <c:ptCount val="8"/>
                <c:pt idx="0">
                  <c:v>34818</c:v>
                </c:pt>
                <c:pt idx="1">
                  <c:v>173353</c:v>
                </c:pt>
                <c:pt idx="2">
                  <c:v>24219</c:v>
                </c:pt>
                <c:pt idx="3">
                  <c:v>832</c:v>
                </c:pt>
                <c:pt idx="4">
                  <c:v>47552</c:v>
                </c:pt>
                <c:pt idx="5">
                  <c:v>160005</c:v>
                </c:pt>
                <c:pt idx="6">
                  <c:v>161968</c:v>
                </c:pt>
                <c:pt idx="7" formatCode="General">
                  <c:v>185654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2A-448E-8092-FE5026BF96BA}"/>
            </c:ext>
          </c:extLst>
        </c:ser>
        <c:ser>
          <c:idx val="6"/>
          <c:order val="5"/>
          <c:tx>
            <c:strRef>
              <c:f>'Rekap_Kota_Denpasar (1)'!$C$32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(1)'!$D$32:$K$32</c:f>
              <c:numCache>
                <c:formatCode>#,##0</c:formatCode>
                <c:ptCount val="8"/>
                <c:pt idx="0">
                  <c:v>36496</c:v>
                </c:pt>
                <c:pt idx="1">
                  <c:v>136642</c:v>
                </c:pt>
                <c:pt idx="2">
                  <c:v>31952</c:v>
                </c:pt>
                <c:pt idx="3">
                  <c:v>4066</c:v>
                </c:pt>
                <c:pt idx="4">
                  <c:v>54146</c:v>
                </c:pt>
                <c:pt idx="5">
                  <c:v>137635</c:v>
                </c:pt>
                <c:pt idx="6">
                  <c:v>168237</c:v>
                </c:pt>
                <c:pt idx="7" formatCode="General">
                  <c:v>206542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2A-448E-8092-FE5026BF96BA}"/>
            </c:ext>
          </c:extLst>
        </c:ser>
        <c:ser>
          <c:idx val="7"/>
          <c:order val="6"/>
          <c:tx>
            <c:strRef>
              <c:f>'Rekap_Kota_Denpasar (1)'!$C$33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(1)'!$D$33:$K$33</c:f>
              <c:numCache>
                <c:formatCode>#,##0</c:formatCode>
                <c:ptCount val="8"/>
                <c:pt idx="0">
                  <c:v>41968</c:v>
                </c:pt>
                <c:pt idx="1">
                  <c:v>147212</c:v>
                </c:pt>
                <c:pt idx="2">
                  <c:v>30448</c:v>
                </c:pt>
                <c:pt idx="3">
                  <c:v>5781</c:v>
                </c:pt>
                <c:pt idx="4">
                  <c:v>8047</c:v>
                </c:pt>
                <c:pt idx="5">
                  <c:v>173800</c:v>
                </c:pt>
                <c:pt idx="6">
                  <c:v>157861</c:v>
                </c:pt>
                <c:pt idx="7" formatCode="General">
                  <c:v>194874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2A-448E-8092-FE5026BF96BA}"/>
            </c:ext>
          </c:extLst>
        </c:ser>
        <c:ser>
          <c:idx val="8"/>
          <c:order val="7"/>
          <c:tx>
            <c:strRef>
              <c:f>'Rekap_Kota_Denpasar (1)'!$C$34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(1)'!$D$34:$K$34</c:f>
              <c:numCache>
                <c:formatCode>#,##0</c:formatCode>
                <c:ptCount val="8"/>
                <c:pt idx="0">
                  <c:v>38904</c:v>
                </c:pt>
                <c:pt idx="1">
                  <c:v>143866</c:v>
                </c:pt>
                <c:pt idx="2">
                  <c:v>27169</c:v>
                </c:pt>
                <c:pt idx="3">
                  <c:v>16399</c:v>
                </c:pt>
                <c:pt idx="4">
                  <c:v>12885</c:v>
                </c:pt>
                <c:pt idx="5">
                  <c:v>154595</c:v>
                </c:pt>
                <c:pt idx="6">
                  <c:v>161734</c:v>
                </c:pt>
                <c:pt idx="7" formatCode="General">
                  <c:v>169998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2A-448E-8092-FE5026BF96BA}"/>
            </c:ext>
          </c:extLst>
        </c:ser>
        <c:ser>
          <c:idx val="9"/>
          <c:order val="8"/>
          <c:tx>
            <c:strRef>
              <c:f>'Rekap_Kota_Denpasar (1)'!$C$35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(1)'!$D$35:$K$35</c:f>
              <c:numCache>
                <c:formatCode>#,##0</c:formatCode>
                <c:ptCount val="8"/>
                <c:pt idx="0">
                  <c:v>55751</c:v>
                </c:pt>
                <c:pt idx="1">
                  <c:v>127746</c:v>
                </c:pt>
                <c:pt idx="2">
                  <c:v>224453</c:v>
                </c:pt>
                <c:pt idx="3">
                  <c:v>32897</c:v>
                </c:pt>
                <c:pt idx="4">
                  <c:v>39378</c:v>
                </c:pt>
                <c:pt idx="5">
                  <c:v>177383</c:v>
                </c:pt>
                <c:pt idx="6">
                  <c:v>160273</c:v>
                </c:pt>
                <c:pt idx="7" formatCode="General">
                  <c:v>168376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2A-448E-8092-FE5026BF96BA}"/>
            </c:ext>
          </c:extLst>
        </c:ser>
        <c:ser>
          <c:idx val="10"/>
          <c:order val="9"/>
          <c:tx>
            <c:strRef>
              <c:f>'Rekap_Kota_Denpasar (1)'!$C$36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(1)'!$D$36:$K$36</c:f>
              <c:numCache>
                <c:formatCode>#,##0</c:formatCode>
                <c:ptCount val="8"/>
                <c:pt idx="0">
                  <c:v>52148</c:v>
                </c:pt>
                <c:pt idx="1">
                  <c:v>232786</c:v>
                </c:pt>
                <c:pt idx="2">
                  <c:v>111268</c:v>
                </c:pt>
                <c:pt idx="3">
                  <c:v>23056</c:v>
                </c:pt>
                <c:pt idx="4">
                  <c:v>56929</c:v>
                </c:pt>
                <c:pt idx="5">
                  <c:v>177786</c:v>
                </c:pt>
                <c:pt idx="6">
                  <c:v>174199</c:v>
                </c:pt>
                <c:pt idx="7" formatCode="General">
                  <c:v>170125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2A-448E-8092-FE5026BF96BA}"/>
            </c:ext>
          </c:extLst>
        </c:ser>
        <c:ser>
          <c:idx val="11"/>
          <c:order val="10"/>
          <c:tx>
            <c:strRef>
              <c:f>'Rekap_Kota_Denpasar (1)'!$C$37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(1)'!$D$37:$K$37</c:f>
              <c:numCache>
                <c:formatCode>#,##0</c:formatCode>
                <c:ptCount val="8"/>
                <c:pt idx="0">
                  <c:v>45695</c:v>
                </c:pt>
                <c:pt idx="1">
                  <c:v>164978</c:v>
                </c:pt>
                <c:pt idx="2">
                  <c:v>143773</c:v>
                </c:pt>
                <c:pt idx="3">
                  <c:v>32514</c:v>
                </c:pt>
                <c:pt idx="4">
                  <c:v>62619</c:v>
                </c:pt>
                <c:pt idx="5">
                  <c:v>137124</c:v>
                </c:pt>
                <c:pt idx="6">
                  <c:v>158222</c:v>
                </c:pt>
                <c:pt idx="7" formatCode="General">
                  <c:v>142127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2A-448E-8092-FE5026BF96BA}"/>
            </c:ext>
          </c:extLst>
        </c:ser>
        <c:ser>
          <c:idx val="12"/>
          <c:order val="11"/>
          <c:tx>
            <c:strRef>
              <c:f>'Rekap_Kota_Denpasar (1)'!$C$38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'Rekap_Kota_Denpasar (1)'!$D$4:$K$4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'Rekap_Kota_Denpasar (1)'!$D$38:$K$38</c:f>
              <c:numCache>
                <c:formatCode>#,##0</c:formatCode>
                <c:ptCount val="8"/>
                <c:pt idx="0">
                  <c:v>47569</c:v>
                </c:pt>
                <c:pt idx="1">
                  <c:v>216501</c:v>
                </c:pt>
                <c:pt idx="2">
                  <c:v>143804</c:v>
                </c:pt>
                <c:pt idx="3">
                  <c:v>48341</c:v>
                </c:pt>
                <c:pt idx="4">
                  <c:v>76089</c:v>
                </c:pt>
                <c:pt idx="5">
                  <c:v>167278</c:v>
                </c:pt>
                <c:pt idx="6">
                  <c:v>182866</c:v>
                </c:pt>
                <c:pt idx="7" formatCode="General">
                  <c:v>160349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2A-448E-8092-FE5026BF9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7436224"/>
        <c:axId val="-1317442752"/>
      </c:barChart>
      <c:catAx>
        <c:axId val="-131743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42752"/>
        <c:crosses val="autoZero"/>
        <c:auto val="1"/>
        <c:lblAlgn val="ctr"/>
        <c:lblOffset val="100"/>
        <c:noMultiLvlLbl val="0"/>
      </c:catAx>
      <c:valAx>
        <c:axId val="-13174427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3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Total </a:t>
            </a:r>
            <a:r>
              <a:rPr lang="en-ID" sz="1600" b="1"/>
              <a:t>Kunjungan Wisatawan ke Kota dan Kabupaten di Bali 2017 - 2024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7.9106787735674436E-2"/>
          <c:y val="0.12347900078694295"/>
          <c:w val="0.90577605249058779"/>
          <c:h val="0.76271887997206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Rekap_Tahunan_Seluruh_Bali!$D$3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Rekap_Tahunan_Seluruh_Bali!$D$4:$D$13</c15:sqref>
                  </c15:fullRef>
                </c:ext>
              </c:extLst>
              <c:f>Rekap_Tahunan_Seluruh_Bali!$D$4:$D$12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14-4F10-AEC6-8F516A1B98E7}"/>
            </c:ext>
          </c:extLst>
        </c:ser>
        <c:ser>
          <c:idx val="1"/>
          <c:order val="1"/>
          <c:tx>
            <c:strRef>
              <c:f>Rekap_Tahunan_Seluruh_Bali!$E$3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Rekap_Tahunan_Seluruh_Bali!$E$4:$E$13</c15:sqref>
                  </c15:fullRef>
                </c:ext>
              </c:extLst>
              <c:f>Rekap_Tahunan_Seluruh_Bali!$E$4:$E$12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14-4F10-AEC6-8F516A1B98E7}"/>
            </c:ext>
          </c:extLst>
        </c:ser>
        <c:ser>
          <c:idx val="2"/>
          <c:order val="2"/>
          <c:tx>
            <c:strRef>
              <c:f>Rekap_Tahunan_Seluruh_Bali!$F$3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Rekap_Tahunan_Seluruh_Bali!$F$4:$F$13</c15:sqref>
                  </c15:fullRef>
                </c:ext>
              </c:extLst>
              <c:f>Rekap_Tahunan_Seluruh_Bali!$F$4:$F$12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14-4F10-AEC6-8F516A1B98E7}"/>
            </c:ext>
          </c:extLst>
        </c:ser>
        <c:ser>
          <c:idx val="3"/>
          <c:order val="3"/>
          <c:tx>
            <c:strRef>
              <c:f>Rekap_Tahunan_Seluruh_Bali!$G$3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Rekap_Tahunan_Seluruh_Bali!$G$4:$G$13</c15:sqref>
                  </c15:fullRef>
                </c:ext>
              </c:extLst>
              <c:f>Rekap_Tahunan_Seluruh_Bali!$G$4:$G$12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14-4F10-AEC6-8F516A1B98E7}"/>
            </c:ext>
          </c:extLst>
        </c:ser>
        <c:ser>
          <c:idx val="4"/>
          <c:order val="4"/>
          <c:tx>
            <c:strRef>
              <c:f>Rekap_Tahunan_Seluruh_Bali!$H$3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Rekap_Tahunan_Seluruh_Bali!$H$4:$H$13</c15:sqref>
                  </c15:fullRef>
                </c:ext>
              </c:extLst>
              <c:f>Rekap_Tahunan_Seluruh_Bali!$H$4:$H$12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14-4F10-AEC6-8F516A1B98E7}"/>
            </c:ext>
          </c:extLst>
        </c:ser>
        <c:ser>
          <c:idx val="5"/>
          <c:order val="5"/>
          <c:tx>
            <c:strRef>
              <c:f>Rekap_Tahunan_Seluruh_Bali!$I$3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Rekap_Tahunan_Seluruh_Bali!$I$4:$I$13</c15:sqref>
                  </c15:fullRef>
                </c:ext>
              </c:extLst>
              <c:f>Rekap_Tahunan_Seluruh_Bali!$I$4:$I$12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A14-4F10-AEC6-8F516A1B98E7}"/>
            </c:ext>
          </c:extLst>
        </c:ser>
        <c:ser>
          <c:idx val="6"/>
          <c:order val="6"/>
          <c:tx>
            <c:strRef>
              <c:f>Rekap_Tahunan_Seluruh_Bali!$J$3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Rekap_Tahunan_Seluruh_Bali!$J$4:$J$13</c15:sqref>
                  </c15:fullRef>
                </c:ext>
              </c:extLst>
              <c:f>Rekap_Tahunan_Seluruh_Bali!$J$4:$J$12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14-4F10-AEC6-8F516A1B98E7}"/>
            </c:ext>
          </c:extLst>
        </c:ser>
        <c:ser>
          <c:idx val="7"/>
          <c:order val="7"/>
          <c:tx>
            <c:strRef>
              <c:f>Rekap_Tahunan_Seluruh_Bali!$K$3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Rekap_Tahunan_Seluruh_Bali!$C$4:$C$13</c15:sqref>
                  </c15:fullRef>
                </c:ext>
              </c:extLst>
              <c:f>Rekap_Tahunan_Seluruh_Bali!$C$4:$C$12</c:f>
              <c:strCache>
                <c:ptCount val="9"/>
                <c:pt idx="0">
                  <c:v>Kota Denpasar </c:v>
                </c:pt>
                <c:pt idx="1">
                  <c:v>Kab. Badung </c:v>
                </c:pt>
                <c:pt idx="2">
                  <c:v>Kab. Gianyar </c:v>
                </c:pt>
                <c:pt idx="3">
                  <c:v>Kab. Bangli </c:v>
                </c:pt>
                <c:pt idx="4">
                  <c:v>Kab. Klungkung </c:v>
                </c:pt>
                <c:pt idx="5">
                  <c:v>Kab. Karangasem </c:v>
                </c:pt>
                <c:pt idx="6">
                  <c:v>Kab. Buleleng  </c:v>
                </c:pt>
                <c:pt idx="7">
                  <c:v>Kab. Jembrana </c:v>
                </c:pt>
                <c:pt idx="8">
                  <c:v>Kab. Tabanan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Rekap_Tahunan_Seluruh_Bali!$K$4:$K$13</c15:sqref>
                  </c15:fullRef>
                </c:ext>
              </c:extLst>
              <c:f>Rekap_Tahunan_Seluruh_Bali!$K$4:$K$12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A14-4F10-AEC6-8F516A1B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52053232"/>
        <c:axId val="-1252052688"/>
      </c:barChart>
      <c:catAx>
        <c:axId val="-125205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2052688"/>
        <c:crosses val="autoZero"/>
        <c:auto val="1"/>
        <c:lblAlgn val="ctr"/>
        <c:lblOffset val="100"/>
        <c:noMultiLvlLbl val="0"/>
      </c:catAx>
      <c:valAx>
        <c:axId val="-125205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25205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Badung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'Rekap_Kab_Badung (2)'!$L$4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'Rekap_Kab_Badung (2)'!$C$48:$C$59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'Rekap_Kab_Badung (2)'!$L$48:$L$59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BF-4727-9A65-FAA128B1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317439488"/>
        <c:axId val="-1319773296"/>
      </c:lineChart>
      <c:catAx>
        <c:axId val="-13174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3296"/>
        <c:crosses val="autoZero"/>
        <c:auto val="1"/>
        <c:lblAlgn val="ctr"/>
        <c:lblOffset val="100"/>
        <c:noMultiLvlLbl val="0"/>
      </c:catAx>
      <c:valAx>
        <c:axId val="-1319773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743948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Badung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'Rekap_Kab_Badung (2)'!$C$5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(2)'!$D$5:$K$5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81-42B4-A84F-68BB9FE9D6F8}"/>
            </c:ext>
          </c:extLst>
        </c:ser>
        <c:ser>
          <c:idx val="2"/>
          <c:order val="1"/>
          <c:tx>
            <c:strRef>
              <c:f>'Rekap_Kab_Badung (2)'!$C$6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(2)'!$D$6:$K$6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81-42B4-A84F-68BB9FE9D6F8}"/>
            </c:ext>
          </c:extLst>
        </c:ser>
        <c:ser>
          <c:idx val="3"/>
          <c:order val="2"/>
          <c:tx>
            <c:strRef>
              <c:f>'Rekap_Kab_Badung (2)'!$C$7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(2)'!$D$7:$K$7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81-42B4-A84F-68BB9FE9D6F8}"/>
            </c:ext>
          </c:extLst>
        </c:ser>
        <c:ser>
          <c:idx val="4"/>
          <c:order val="3"/>
          <c:tx>
            <c:strRef>
              <c:f>'Rekap_Kab_Badung (2)'!$C$8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(2)'!$D$8:$K$8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81-42B4-A84F-68BB9FE9D6F8}"/>
            </c:ext>
          </c:extLst>
        </c:ser>
        <c:ser>
          <c:idx val="5"/>
          <c:order val="4"/>
          <c:tx>
            <c:strRef>
              <c:f>'Rekap_Kab_Badung (2)'!$C$9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(2)'!$D$9:$K$9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81-42B4-A84F-68BB9FE9D6F8}"/>
            </c:ext>
          </c:extLst>
        </c:ser>
        <c:ser>
          <c:idx val="6"/>
          <c:order val="5"/>
          <c:tx>
            <c:strRef>
              <c:f>'Rekap_Kab_Badung (2)'!$C$10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(2)'!$D$10:$K$10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881-42B4-A84F-68BB9FE9D6F8}"/>
            </c:ext>
          </c:extLst>
        </c:ser>
        <c:ser>
          <c:idx val="7"/>
          <c:order val="6"/>
          <c:tx>
            <c:strRef>
              <c:f>'Rekap_Kab_Badung (2)'!$C$11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(2)'!$D$11:$K$11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881-42B4-A84F-68BB9FE9D6F8}"/>
            </c:ext>
          </c:extLst>
        </c:ser>
        <c:ser>
          <c:idx val="8"/>
          <c:order val="7"/>
          <c:tx>
            <c:strRef>
              <c:f>'Rekap_Kab_Badung (2)'!$C$12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(2)'!$D$12:$K$12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881-42B4-A84F-68BB9FE9D6F8}"/>
            </c:ext>
          </c:extLst>
        </c:ser>
        <c:ser>
          <c:idx val="9"/>
          <c:order val="8"/>
          <c:tx>
            <c:strRef>
              <c:f>'Rekap_Kab_Badung (2)'!$C$13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(2)'!$D$13:$K$13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881-42B4-A84F-68BB9FE9D6F8}"/>
            </c:ext>
          </c:extLst>
        </c:ser>
        <c:ser>
          <c:idx val="10"/>
          <c:order val="9"/>
          <c:tx>
            <c:strRef>
              <c:f>'Rekap_Kab_Badung (2)'!$C$14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(2)'!$D$14:$K$14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881-42B4-A84F-68BB9FE9D6F8}"/>
            </c:ext>
          </c:extLst>
        </c:ser>
        <c:ser>
          <c:idx val="11"/>
          <c:order val="10"/>
          <c:tx>
            <c:strRef>
              <c:f>'Rekap_Kab_Badung (2)'!$C$15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(2)'!$D$15:$K$15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881-42B4-A84F-68BB9FE9D6F8}"/>
            </c:ext>
          </c:extLst>
        </c:ser>
        <c:ser>
          <c:idx val="12"/>
          <c:order val="11"/>
          <c:tx>
            <c:strRef>
              <c:f>'Rekap_Kab_Badung (2)'!$C$16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(2)'!$D$16:$K$16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881-42B4-A84F-68BB9FE9D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82544"/>
        <c:axId val="-1319779280"/>
      </c:barChart>
      <c:catAx>
        <c:axId val="-131978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9280"/>
        <c:crosses val="autoZero"/>
        <c:auto val="1"/>
        <c:lblAlgn val="ctr"/>
        <c:lblOffset val="100"/>
        <c:noMultiLvlLbl val="0"/>
      </c:catAx>
      <c:valAx>
        <c:axId val="-13197792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8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Badung 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'Rekap_Kab_Badung (2)'!$C$27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(2)'!$D$27:$K$27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0C-4C69-A635-B95A460B242C}"/>
            </c:ext>
          </c:extLst>
        </c:ser>
        <c:ser>
          <c:idx val="2"/>
          <c:order val="1"/>
          <c:tx>
            <c:strRef>
              <c:f>'Rekap_Kab_Badung (2)'!$C$28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(2)'!$D$28:$K$28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0C-4C69-A635-B95A460B242C}"/>
            </c:ext>
          </c:extLst>
        </c:ser>
        <c:ser>
          <c:idx val="3"/>
          <c:order val="2"/>
          <c:tx>
            <c:strRef>
              <c:f>'Rekap_Kab_Badung (2)'!$C$29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(2)'!$D$29:$K$29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0C-4C69-A635-B95A460B242C}"/>
            </c:ext>
          </c:extLst>
        </c:ser>
        <c:ser>
          <c:idx val="4"/>
          <c:order val="3"/>
          <c:tx>
            <c:strRef>
              <c:f>'Rekap_Kab_Badung (2)'!$C$30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(2)'!$D$30:$K$30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0C-4C69-A635-B95A460B242C}"/>
            </c:ext>
          </c:extLst>
        </c:ser>
        <c:ser>
          <c:idx val="5"/>
          <c:order val="4"/>
          <c:tx>
            <c:strRef>
              <c:f>'Rekap_Kab_Badung (2)'!$C$31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(2)'!$D$31:$K$31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0C-4C69-A635-B95A460B242C}"/>
            </c:ext>
          </c:extLst>
        </c:ser>
        <c:ser>
          <c:idx val="6"/>
          <c:order val="5"/>
          <c:tx>
            <c:strRef>
              <c:f>'Rekap_Kab_Badung (2)'!$C$32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(2)'!$D$32:$K$32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A0C-4C69-A635-B95A460B242C}"/>
            </c:ext>
          </c:extLst>
        </c:ser>
        <c:ser>
          <c:idx val="7"/>
          <c:order val="6"/>
          <c:tx>
            <c:strRef>
              <c:f>'Rekap_Kab_Badung (2)'!$C$33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(2)'!$D$33:$K$33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A0C-4C69-A635-B95A460B242C}"/>
            </c:ext>
          </c:extLst>
        </c:ser>
        <c:ser>
          <c:idx val="8"/>
          <c:order val="7"/>
          <c:tx>
            <c:strRef>
              <c:f>'Rekap_Kab_Badung (2)'!$C$34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(2)'!$D$34:$K$34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A0C-4C69-A635-B95A460B242C}"/>
            </c:ext>
          </c:extLst>
        </c:ser>
        <c:ser>
          <c:idx val="9"/>
          <c:order val="8"/>
          <c:tx>
            <c:strRef>
              <c:f>'Rekap_Kab_Badung (2)'!$C$35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(2)'!$D$35:$K$35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A0C-4C69-A635-B95A460B242C}"/>
            </c:ext>
          </c:extLst>
        </c:ser>
        <c:ser>
          <c:idx val="10"/>
          <c:order val="9"/>
          <c:tx>
            <c:strRef>
              <c:f>'Rekap_Kab_Badung (2)'!$C$36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(2)'!$D$36:$K$36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A0C-4C69-A635-B95A460B242C}"/>
            </c:ext>
          </c:extLst>
        </c:ser>
        <c:ser>
          <c:idx val="11"/>
          <c:order val="10"/>
          <c:tx>
            <c:strRef>
              <c:f>'Rekap_Kab_Badung (2)'!$C$37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(2)'!$D$37:$K$37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A0C-4C69-A635-B95A460B242C}"/>
            </c:ext>
          </c:extLst>
        </c:ser>
        <c:ser>
          <c:idx val="12"/>
          <c:order val="11"/>
          <c:tx>
            <c:strRef>
              <c:f>'Rekap_Kab_Badung (2)'!$C$38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'Rekap_Kab_Badung (2)'!$D$4:$K$4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'Rekap_Kab_Badung (2)'!$D$38:$K$38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A0C-4C69-A635-B95A460B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72752"/>
        <c:axId val="-1319770576"/>
      </c:barChart>
      <c:catAx>
        <c:axId val="-131977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0576"/>
        <c:crosses val="autoZero"/>
        <c:auto val="1"/>
        <c:lblAlgn val="ctr"/>
        <c:lblOffset val="100"/>
        <c:noMultiLvlLbl val="0"/>
      </c:catAx>
      <c:valAx>
        <c:axId val="-1319770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Total </a:t>
            </a:r>
            <a:r>
              <a:rPr lang="en-ID" sz="1400" b="1"/>
              <a:t>Kunjungan Wisatawan di Kab. Gianyar  Bali 2017 - 2024 </a:t>
            </a:r>
          </a:p>
        </c:rich>
      </c:tx>
      <c:layout>
        <c:manualLayout>
          <c:xMode val="edge"/>
          <c:yMode val="edge"/>
          <c:x val="0.21490882005480388"/>
          <c:y val="2.8707441721617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'Rekap_Kab_Gianyar (3)'!$L$4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'Rekap_Kab_Gianyar (3)'!$C$48:$C$59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'Rekap_Kab_Gianyar (3)'!$L$48:$L$59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E0-4873-8DD6-2642D901C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319783632"/>
        <c:axId val="-1319780368"/>
      </c:lineChart>
      <c:catAx>
        <c:axId val="-131978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80368"/>
        <c:crosses val="autoZero"/>
        <c:auto val="1"/>
        <c:lblAlgn val="ctr"/>
        <c:lblOffset val="100"/>
        <c:noMultiLvlLbl val="0"/>
      </c:catAx>
      <c:valAx>
        <c:axId val="-131978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8363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Mancanegara di Kab. Gianyar 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'Rekap_Kab_Gianyar (3)'!$C$5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(3)'!$D$5:$K$5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DA-4E25-B8B9-50B64E7F8656}"/>
            </c:ext>
          </c:extLst>
        </c:ser>
        <c:ser>
          <c:idx val="2"/>
          <c:order val="1"/>
          <c:tx>
            <c:strRef>
              <c:f>'Rekap_Kab_Gianyar (3)'!$C$6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(3)'!$D$6:$K$6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DA-4E25-B8B9-50B64E7F8656}"/>
            </c:ext>
          </c:extLst>
        </c:ser>
        <c:ser>
          <c:idx val="3"/>
          <c:order val="2"/>
          <c:tx>
            <c:strRef>
              <c:f>'Rekap_Kab_Gianyar (3)'!$C$7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(3)'!$D$7:$K$7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DA-4E25-B8B9-50B64E7F8656}"/>
            </c:ext>
          </c:extLst>
        </c:ser>
        <c:ser>
          <c:idx val="4"/>
          <c:order val="3"/>
          <c:tx>
            <c:strRef>
              <c:f>'Rekap_Kab_Gianyar (3)'!$C$8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(3)'!$D$8:$K$8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6DA-4E25-B8B9-50B64E7F8656}"/>
            </c:ext>
          </c:extLst>
        </c:ser>
        <c:ser>
          <c:idx val="5"/>
          <c:order val="4"/>
          <c:tx>
            <c:strRef>
              <c:f>'Rekap_Kab_Gianyar (3)'!$C$9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(3)'!$D$9:$K$9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DA-4E25-B8B9-50B64E7F8656}"/>
            </c:ext>
          </c:extLst>
        </c:ser>
        <c:ser>
          <c:idx val="6"/>
          <c:order val="5"/>
          <c:tx>
            <c:strRef>
              <c:f>'Rekap_Kab_Gianyar (3)'!$C$10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(3)'!$D$10:$K$10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6DA-4E25-B8B9-50B64E7F8656}"/>
            </c:ext>
          </c:extLst>
        </c:ser>
        <c:ser>
          <c:idx val="7"/>
          <c:order val="6"/>
          <c:tx>
            <c:strRef>
              <c:f>'Rekap_Kab_Gianyar (3)'!$C$11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(3)'!$D$11:$K$11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6DA-4E25-B8B9-50B64E7F8656}"/>
            </c:ext>
          </c:extLst>
        </c:ser>
        <c:ser>
          <c:idx val="8"/>
          <c:order val="7"/>
          <c:tx>
            <c:strRef>
              <c:f>'Rekap_Kab_Gianyar (3)'!$C$12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(3)'!$D$12:$K$12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6DA-4E25-B8B9-50B64E7F8656}"/>
            </c:ext>
          </c:extLst>
        </c:ser>
        <c:ser>
          <c:idx val="9"/>
          <c:order val="8"/>
          <c:tx>
            <c:strRef>
              <c:f>'Rekap_Kab_Gianyar (3)'!$C$13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(3)'!$D$13:$K$13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6DA-4E25-B8B9-50B64E7F8656}"/>
            </c:ext>
          </c:extLst>
        </c:ser>
        <c:ser>
          <c:idx val="10"/>
          <c:order val="9"/>
          <c:tx>
            <c:strRef>
              <c:f>'Rekap_Kab_Gianyar (3)'!$C$14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(3)'!$D$14:$K$14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6DA-4E25-B8B9-50B64E7F8656}"/>
            </c:ext>
          </c:extLst>
        </c:ser>
        <c:ser>
          <c:idx val="11"/>
          <c:order val="10"/>
          <c:tx>
            <c:strRef>
              <c:f>'Rekap_Kab_Gianyar (3)'!$C$15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(3)'!$D$15:$K$15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6DA-4E25-B8B9-50B64E7F8656}"/>
            </c:ext>
          </c:extLst>
        </c:ser>
        <c:ser>
          <c:idx val="12"/>
          <c:order val="11"/>
          <c:tx>
            <c:strRef>
              <c:f>'Rekap_Kab_Gianyar (3)'!$C$16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(3)'!$D$16:$K$16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6DA-4E25-B8B9-50B64E7F8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76560"/>
        <c:axId val="-1319774384"/>
      </c:barChart>
      <c:catAx>
        <c:axId val="-131977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4384"/>
        <c:crosses val="autoZero"/>
        <c:auto val="1"/>
        <c:lblAlgn val="ctr"/>
        <c:lblOffset val="100"/>
        <c:noMultiLvlLbl val="0"/>
      </c:catAx>
      <c:valAx>
        <c:axId val="-1319774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7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Kunjungan Wisatawan Nusantara di Kab. Gianyar  Bali 2017 - 2024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'Rekap_Kab_Gianyar (3)'!$C$27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(3)'!$D$27:$K$27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9D-4D68-A18A-7AD5C4E19D29}"/>
            </c:ext>
          </c:extLst>
        </c:ser>
        <c:ser>
          <c:idx val="2"/>
          <c:order val="1"/>
          <c:tx>
            <c:strRef>
              <c:f>'Rekap_Kab_Gianyar (3)'!$C$28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(3)'!$D$28:$K$28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9D-4D68-A18A-7AD5C4E19D29}"/>
            </c:ext>
          </c:extLst>
        </c:ser>
        <c:ser>
          <c:idx val="3"/>
          <c:order val="2"/>
          <c:tx>
            <c:strRef>
              <c:f>'Rekap_Kab_Gianyar (3)'!$C$29</c:f>
              <c:strCache>
                <c:ptCount val="1"/>
                <c:pt idx="0">
                  <c:v>Maret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(3)'!$D$29:$K$29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9D-4D68-A18A-7AD5C4E19D29}"/>
            </c:ext>
          </c:extLst>
        </c:ser>
        <c:ser>
          <c:idx val="4"/>
          <c:order val="3"/>
          <c:tx>
            <c:strRef>
              <c:f>'Rekap_Kab_Gianyar (3)'!$C$30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(3)'!$D$30:$K$30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9D-4D68-A18A-7AD5C4E19D29}"/>
            </c:ext>
          </c:extLst>
        </c:ser>
        <c:ser>
          <c:idx val="5"/>
          <c:order val="4"/>
          <c:tx>
            <c:strRef>
              <c:f>'Rekap_Kab_Gianyar (3)'!$C$31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(3)'!$D$31:$K$31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9D-4D68-A18A-7AD5C4E19D29}"/>
            </c:ext>
          </c:extLst>
        </c:ser>
        <c:ser>
          <c:idx val="6"/>
          <c:order val="5"/>
          <c:tx>
            <c:strRef>
              <c:f>'Rekap_Kab_Gianyar (3)'!$C$32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(3)'!$D$32:$K$32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19D-4D68-A18A-7AD5C4E19D29}"/>
            </c:ext>
          </c:extLst>
        </c:ser>
        <c:ser>
          <c:idx val="7"/>
          <c:order val="6"/>
          <c:tx>
            <c:strRef>
              <c:f>'Rekap_Kab_Gianyar (3)'!$C$33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(3)'!$D$33:$K$33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19D-4D68-A18A-7AD5C4E19D29}"/>
            </c:ext>
          </c:extLst>
        </c:ser>
        <c:ser>
          <c:idx val="8"/>
          <c:order val="7"/>
          <c:tx>
            <c:strRef>
              <c:f>'Rekap_Kab_Gianyar (3)'!$C$34</c:f>
              <c:strCache>
                <c:ptCount val="1"/>
                <c:pt idx="0">
                  <c:v>Agustus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(3)'!$D$34:$K$34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19D-4D68-A18A-7AD5C4E19D29}"/>
            </c:ext>
          </c:extLst>
        </c:ser>
        <c:ser>
          <c:idx val="9"/>
          <c:order val="8"/>
          <c:tx>
            <c:strRef>
              <c:f>'Rekap_Kab_Gianyar (3)'!$C$35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(3)'!$D$35:$K$35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9D-4D68-A18A-7AD5C4E19D29}"/>
            </c:ext>
          </c:extLst>
        </c:ser>
        <c:ser>
          <c:idx val="10"/>
          <c:order val="9"/>
          <c:tx>
            <c:strRef>
              <c:f>'Rekap_Kab_Gianyar (3)'!$C$36</c:f>
              <c:strCache>
                <c:ptCount val="1"/>
                <c:pt idx="0">
                  <c:v>Oktober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(3)'!$D$36:$K$36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9D-4D68-A18A-7AD5C4E19D29}"/>
            </c:ext>
          </c:extLst>
        </c:ser>
        <c:ser>
          <c:idx val="11"/>
          <c:order val="10"/>
          <c:tx>
            <c:strRef>
              <c:f>'Rekap_Kab_Gianyar (3)'!$C$37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(3)'!$D$37:$K$37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19D-4D68-A18A-7AD5C4E19D29}"/>
            </c:ext>
          </c:extLst>
        </c:ser>
        <c:ser>
          <c:idx val="12"/>
          <c:order val="11"/>
          <c:tx>
            <c:strRef>
              <c:f>'Rekap_Kab_Gianyar (3)'!$C$38</c:f>
              <c:strCache>
                <c:ptCount val="1"/>
                <c:pt idx="0">
                  <c:v>Desember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'Rekap_Kab_Gianyar (3)'!$D$4:$K$4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'Rekap_Kab_Gianyar (3)'!$D$38:$K$38</c:f>
              <c:numCache>
                <c:formatCode>#,##0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19D-4D68-A18A-7AD5C4E1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19785264"/>
        <c:axId val="-1319781456"/>
      </c:barChart>
      <c:catAx>
        <c:axId val="-131978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81456"/>
        <c:crosses val="autoZero"/>
        <c:auto val="1"/>
        <c:lblAlgn val="ctr"/>
        <c:lblOffset val="100"/>
        <c:noMultiLvlLbl val="0"/>
      </c:catAx>
      <c:valAx>
        <c:axId val="-1319781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31978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46</xdr:row>
      <xdr:rowOff>1591</xdr:rowOff>
    </xdr:from>
    <xdr:to>
      <xdr:col>26</xdr:col>
      <xdr:colOff>370416</xdr:colOff>
      <xdr:row>67</xdr:row>
      <xdr:rowOff>92603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0A579E1-8652-4BF5-83C1-B3AEA9582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728F483E-871D-8C5C-B42C-A93EC7404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1D2C9086-4B4D-4BDD-AEB9-190013C0E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14</xdr:row>
      <xdr:rowOff>28575</xdr:rowOff>
    </xdr:from>
    <xdr:to>
      <xdr:col>11</xdr:col>
      <xdr:colOff>633412</xdr:colOff>
      <xdr:row>31</xdr:row>
      <xdr:rowOff>150495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791223F8-56E6-4E4C-B3EE-92653A40A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378616</xdr:colOff>
      <xdr:row>6</xdr:row>
      <xdr:rowOff>100012</xdr:rowOff>
    </xdr:from>
    <xdr:to>
      <xdr:col>23</xdr:col>
      <xdr:colOff>642937</xdr:colOff>
      <xdr:row>24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14BFC47D-6037-DB1B-19A9-567D379B2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347663</xdr:colOff>
      <xdr:row>26</xdr:row>
      <xdr:rowOff>157163</xdr:rowOff>
    </xdr:from>
    <xdr:to>
      <xdr:col>25</xdr:col>
      <xdr:colOff>328612</xdr:colOff>
      <xdr:row>47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E5EE36B2-62DD-41C9-ACF4-F2454042B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CF0B32A-BF9C-4A78-9792-0D825BA12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86FC30EF-D1D6-4711-B4F6-9811F840E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3E9AB9C2-F862-4E1B-9F10-D82AEA022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ADFB670-B422-4F69-B51E-05213FD1B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33CEF174-C150-4B4A-A333-5C25BF41E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35A911D6-6FD5-4739-BCC2-948C0B78A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7CE4CC0-7DB9-41B7-85FD-C0A7726A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B02C181-F90B-4065-B6D4-0072DA84D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8CD38A8F-215E-4BEC-86D7-C70801159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040395E-93E4-4282-9CA3-4109BD39D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8999DD48-BF2E-4042-80DD-9B63EA81C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841463E4-2205-4AA6-8B4C-AB5493579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C1EBDC5-1C0C-46DD-BC2E-8C2CA830D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D93B7391-35A8-48D7-A889-0480C8CC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7866E3FA-632E-4DB1-8BE2-BE87D1C69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C87DBB9-EA20-4581-8DCA-11B8E538B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4A86060F-171A-4F14-B7A1-2C5BD013E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92449924-3430-44B1-9A9E-66BD5CE5F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06DE577-8E0A-400B-BF1D-485B58388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DFECE134-319C-411E-ACA9-5FF25E72C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B3FBD697-655E-493B-9CA5-87A71AFFD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25662</xdr:colOff>
      <xdr:row>47</xdr:row>
      <xdr:rowOff>49214</xdr:rowOff>
    </xdr:from>
    <xdr:to>
      <xdr:col>26</xdr:col>
      <xdr:colOff>370416</xdr:colOff>
      <xdr:row>68</xdr:row>
      <xdr:rowOff>164042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1F182FE-BC05-44EA-A5E4-093B49E6F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21166</xdr:colOff>
      <xdr:row>5</xdr:row>
      <xdr:rowOff>14817</xdr:rowOff>
    </xdr:from>
    <xdr:to>
      <xdr:col>25</xdr:col>
      <xdr:colOff>31750</xdr:colOff>
      <xdr:row>19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BE3FA6AA-0595-4743-BFA0-16C497A80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25</xdr:col>
      <xdr:colOff>10584</xdr:colOff>
      <xdr:row>38</xdr:row>
      <xdr:rowOff>129117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DA1B196B-A7F4-4E86-85A9-6DE944E61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118" zoomScaleNormal="118" workbookViewId="0">
      <pane xSplit="2" ySplit="3" topLeftCell="D41" activePane="bottomRight" state="frozen"/>
      <selection activeCell="B2" sqref="B2"/>
      <selection pane="topRight" activeCell="D2" sqref="D2"/>
      <selection pane="bottomLeft" activeCell="B4" sqref="B4"/>
      <selection pane="bottomRight" activeCell="AC59" sqref="AC59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24</v>
      </c>
      <c r="M2" s="22" t="s">
        <v>21</v>
      </c>
      <c r="N2" s="23"/>
      <c r="O2" s="12" t="s">
        <v>19</v>
      </c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>
        <v>37224</v>
      </c>
      <c r="E5" s="17">
        <v>46657</v>
      </c>
      <c r="F5" s="17">
        <v>81135</v>
      </c>
      <c r="G5" s="17">
        <v>74638</v>
      </c>
      <c r="H5" s="17">
        <v>1995</v>
      </c>
      <c r="I5" s="17">
        <v>1508</v>
      </c>
      <c r="J5" s="18">
        <v>28711</v>
      </c>
      <c r="K5" s="19">
        <v>37277</v>
      </c>
      <c r="L5" s="1">
        <f>SUM(D5:K5)</f>
        <v>309145</v>
      </c>
    </row>
    <row r="6" spans="2:15" ht="15.75" x14ac:dyDescent="0.25">
      <c r="B6" s="15">
        <v>2</v>
      </c>
      <c r="C6" s="16" t="s">
        <v>8</v>
      </c>
      <c r="D6" s="17">
        <v>29101</v>
      </c>
      <c r="E6" s="17">
        <v>54448</v>
      </c>
      <c r="F6" s="17">
        <v>73992</v>
      </c>
      <c r="G6" s="17">
        <v>52811</v>
      </c>
      <c r="H6" s="17">
        <v>1901</v>
      </c>
      <c r="I6" s="17">
        <v>1484</v>
      </c>
      <c r="J6" s="18">
        <v>32127</v>
      </c>
      <c r="K6" s="19">
        <v>35224</v>
      </c>
      <c r="L6" s="1">
        <f t="shared" ref="L6:L16" si="0">SUM(D6:K6)</f>
        <v>281088</v>
      </c>
    </row>
    <row r="7" spans="2:15" ht="15.75" x14ac:dyDescent="0.25">
      <c r="B7" s="15">
        <v>3</v>
      </c>
      <c r="C7" s="16" t="s">
        <v>5</v>
      </c>
      <c r="D7" s="17">
        <v>104740</v>
      </c>
      <c r="E7" s="17">
        <v>64381</v>
      </c>
      <c r="F7" s="17">
        <v>43966</v>
      </c>
      <c r="G7" s="17">
        <v>25287</v>
      </c>
      <c r="H7" s="17">
        <v>1716</v>
      </c>
      <c r="I7" s="17">
        <v>2277</v>
      </c>
      <c r="J7" s="18">
        <v>31027</v>
      </c>
      <c r="K7" s="19">
        <v>43914</v>
      </c>
      <c r="L7" s="1">
        <f t="shared" si="0"/>
        <v>317308</v>
      </c>
    </row>
    <row r="8" spans="2:15" ht="15.75" x14ac:dyDescent="0.25">
      <c r="B8" s="15">
        <v>4</v>
      </c>
      <c r="C8" s="16" t="s">
        <v>9</v>
      </c>
      <c r="D8" s="17">
        <v>26218</v>
      </c>
      <c r="E8" s="17">
        <v>57723</v>
      </c>
      <c r="F8" s="17">
        <v>57761</v>
      </c>
      <c r="G8" s="17">
        <v>22</v>
      </c>
      <c r="H8" s="17">
        <v>1656</v>
      </c>
      <c r="I8" s="17">
        <v>5060</v>
      </c>
      <c r="J8" s="18">
        <v>29693</v>
      </c>
      <c r="K8" s="19">
        <v>39928</v>
      </c>
      <c r="L8" s="1">
        <f t="shared" si="0"/>
        <v>218061</v>
      </c>
    </row>
    <row r="9" spans="2:15" ht="15.75" x14ac:dyDescent="0.25">
      <c r="B9" s="15">
        <v>5</v>
      </c>
      <c r="C9" s="16" t="s">
        <v>10</v>
      </c>
      <c r="D9" s="17">
        <v>29040</v>
      </c>
      <c r="E9" s="17">
        <v>62002</v>
      </c>
      <c r="F9" s="17">
        <v>60133</v>
      </c>
      <c r="G9" s="17">
        <v>139</v>
      </c>
      <c r="H9" s="17">
        <v>1802</v>
      </c>
      <c r="I9" s="17">
        <v>11916</v>
      </c>
      <c r="J9" s="18">
        <v>29870</v>
      </c>
      <c r="K9" s="19">
        <v>55784</v>
      </c>
      <c r="L9" s="1">
        <f t="shared" si="0"/>
        <v>250686</v>
      </c>
    </row>
    <row r="10" spans="2:15" ht="15.75" x14ac:dyDescent="0.25">
      <c r="B10" s="15">
        <v>6</v>
      </c>
      <c r="C10" s="16" t="s">
        <v>11</v>
      </c>
      <c r="D10" s="17">
        <v>26826</v>
      </c>
      <c r="E10" s="17">
        <v>69447</v>
      </c>
      <c r="F10" s="17">
        <v>142007</v>
      </c>
      <c r="G10" s="17">
        <v>83</v>
      </c>
      <c r="H10" s="17">
        <v>1613</v>
      </c>
      <c r="I10" s="17">
        <v>21467</v>
      </c>
      <c r="J10" s="18">
        <v>32120</v>
      </c>
      <c r="K10" s="19">
        <v>52425</v>
      </c>
      <c r="L10" s="1">
        <f t="shared" si="0"/>
        <v>345988</v>
      </c>
    </row>
    <row r="11" spans="2:15" ht="15.75" x14ac:dyDescent="0.25">
      <c r="B11" s="15">
        <v>7</v>
      </c>
      <c r="C11" s="16" t="s">
        <v>12</v>
      </c>
      <c r="D11" s="17">
        <v>110687</v>
      </c>
      <c r="E11" s="17">
        <v>83032</v>
      </c>
      <c r="F11" s="17">
        <v>147950</v>
      </c>
      <c r="G11" s="17">
        <v>514</v>
      </c>
      <c r="H11" s="17">
        <v>453</v>
      </c>
      <c r="I11" s="17">
        <v>30441</v>
      </c>
      <c r="J11" s="18">
        <v>38439</v>
      </c>
      <c r="K11" s="19">
        <v>57262</v>
      </c>
      <c r="L11" s="1">
        <f t="shared" si="0"/>
        <v>468778</v>
      </c>
    </row>
    <row r="12" spans="2:15" ht="15.75" x14ac:dyDescent="0.25">
      <c r="B12" s="15">
        <v>8</v>
      </c>
      <c r="C12" s="16" t="s">
        <v>13</v>
      </c>
      <c r="D12" s="17">
        <v>200467</v>
      </c>
      <c r="E12" s="17">
        <v>62982</v>
      </c>
      <c r="F12" s="17">
        <v>179081</v>
      </c>
      <c r="G12" s="17">
        <v>245</v>
      </c>
      <c r="H12" s="17">
        <v>595</v>
      </c>
      <c r="I12" s="17">
        <v>30628</v>
      </c>
      <c r="J12" s="18">
        <v>38785</v>
      </c>
      <c r="K12" s="19">
        <v>48810</v>
      </c>
      <c r="L12" s="1">
        <f t="shared" si="0"/>
        <v>561593</v>
      </c>
    </row>
    <row r="13" spans="2:15" ht="15.75" x14ac:dyDescent="0.25">
      <c r="B13" s="15">
        <v>9</v>
      </c>
      <c r="C13" s="16" t="s">
        <v>14</v>
      </c>
      <c r="D13" s="17">
        <v>40189</v>
      </c>
      <c r="E13" s="17">
        <v>40495</v>
      </c>
      <c r="F13" s="17">
        <v>361438</v>
      </c>
      <c r="G13" s="17">
        <v>568</v>
      </c>
      <c r="H13" s="17">
        <v>1202</v>
      </c>
      <c r="I13" s="17">
        <v>31759</v>
      </c>
      <c r="J13" s="18">
        <v>38356</v>
      </c>
      <c r="K13" s="19">
        <v>39434</v>
      </c>
      <c r="L13" s="1">
        <f t="shared" si="0"/>
        <v>553441</v>
      </c>
    </row>
    <row r="14" spans="2:15" ht="15.75" x14ac:dyDescent="0.25">
      <c r="B14" s="15">
        <v>10</v>
      </c>
      <c r="C14" s="16" t="s">
        <v>15</v>
      </c>
      <c r="D14" s="17">
        <v>22218</v>
      </c>
      <c r="E14" s="17">
        <v>21105</v>
      </c>
      <c r="F14" s="17">
        <v>444522</v>
      </c>
      <c r="G14" s="17">
        <v>786</v>
      </c>
      <c r="H14" s="17">
        <v>1639</v>
      </c>
      <c r="I14" s="17">
        <v>34038</v>
      </c>
      <c r="J14" s="18">
        <v>37493</v>
      </c>
      <c r="K14" s="19">
        <v>43706</v>
      </c>
      <c r="L14" s="1">
        <f t="shared" si="0"/>
        <v>605507</v>
      </c>
    </row>
    <row r="15" spans="2:15" ht="15.75" x14ac:dyDescent="0.25">
      <c r="B15" s="15">
        <v>11</v>
      </c>
      <c r="C15" s="16" t="s">
        <v>16</v>
      </c>
      <c r="D15" s="17">
        <v>46393</v>
      </c>
      <c r="E15" s="17">
        <v>84168</v>
      </c>
      <c r="F15" s="17">
        <v>251414</v>
      </c>
      <c r="G15" s="17">
        <v>782</v>
      </c>
      <c r="H15" s="17">
        <v>1644</v>
      </c>
      <c r="I15" s="17">
        <v>20941</v>
      </c>
      <c r="J15" s="18">
        <v>35422</v>
      </c>
      <c r="K15" s="19">
        <v>28851</v>
      </c>
      <c r="L15" s="1">
        <f t="shared" si="0"/>
        <v>469615</v>
      </c>
    </row>
    <row r="16" spans="2:15" ht="15.75" x14ac:dyDescent="0.25">
      <c r="B16" s="15">
        <v>12</v>
      </c>
      <c r="C16" s="16" t="s">
        <v>17</v>
      </c>
      <c r="D16" s="17">
        <v>14158</v>
      </c>
      <c r="E16" s="17">
        <v>107239</v>
      </c>
      <c r="F16" s="17">
        <v>134209</v>
      </c>
      <c r="G16" s="17">
        <v>1204</v>
      </c>
      <c r="H16" s="17">
        <v>1770</v>
      </c>
      <c r="I16" s="17">
        <v>27192</v>
      </c>
      <c r="J16" s="18">
        <v>36568</v>
      </c>
      <c r="K16" s="19">
        <v>45491</v>
      </c>
      <c r="L16" s="1">
        <f t="shared" si="0"/>
        <v>367831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687261</v>
      </c>
      <c r="E18" s="1">
        <f t="shared" ref="E18:L18" si="1">SUM(E5:E16)</f>
        <v>753679</v>
      </c>
      <c r="F18" s="1">
        <f t="shared" si="1"/>
        <v>1977608</v>
      </c>
      <c r="G18" s="1">
        <f t="shared" si="1"/>
        <v>157079</v>
      </c>
      <c r="H18" s="1">
        <f t="shared" si="1"/>
        <v>17986</v>
      </c>
      <c r="I18" s="1">
        <f t="shared" si="1"/>
        <v>218711</v>
      </c>
      <c r="J18" s="1">
        <f t="shared" si="1"/>
        <v>408611</v>
      </c>
      <c r="K18" s="1">
        <f t="shared" si="1"/>
        <v>528106</v>
      </c>
      <c r="L18" s="1">
        <f t="shared" si="1"/>
        <v>4749041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25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>
        <v>25293</v>
      </c>
      <c r="E27" s="24">
        <v>102643</v>
      </c>
      <c r="F27" s="24">
        <v>37341</v>
      </c>
      <c r="G27" s="24">
        <v>95543</v>
      </c>
      <c r="H27" s="24">
        <v>45597</v>
      </c>
      <c r="I27" s="24">
        <v>98689</v>
      </c>
      <c r="J27" s="25">
        <v>158528</v>
      </c>
      <c r="K27" s="26">
        <v>168154</v>
      </c>
      <c r="L27" s="1">
        <f>SUM(D27:K27)</f>
        <v>731788</v>
      </c>
    </row>
    <row r="28" spans="2:13" ht="15.75" x14ac:dyDescent="0.25">
      <c r="B28" s="15">
        <v>2</v>
      </c>
      <c r="C28" s="16" t="s">
        <v>8</v>
      </c>
      <c r="D28" s="24">
        <v>24552</v>
      </c>
      <c r="E28" s="24">
        <v>70967</v>
      </c>
      <c r="F28" s="24">
        <v>40228</v>
      </c>
      <c r="G28" s="24">
        <v>85485</v>
      </c>
      <c r="H28" s="24">
        <v>36849</v>
      </c>
      <c r="I28" s="24">
        <v>76164</v>
      </c>
      <c r="J28" s="25">
        <v>160249</v>
      </c>
      <c r="K28" s="26">
        <v>190302</v>
      </c>
      <c r="L28" s="1">
        <f t="shared" ref="L28:L38" si="2">SUM(D28:K28)</f>
        <v>684796</v>
      </c>
    </row>
    <row r="29" spans="2:13" ht="15.75" x14ac:dyDescent="0.25">
      <c r="B29" s="15">
        <v>3</v>
      </c>
      <c r="C29" s="16" t="s">
        <v>5</v>
      </c>
      <c r="D29" s="24">
        <v>36379</v>
      </c>
      <c r="E29" s="24">
        <v>91309</v>
      </c>
      <c r="F29" s="24">
        <v>39485</v>
      </c>
      <c r="G29" s="24">
        <v>36045</v>
      </c>
      <c r="H29" s="24">
        <v>37658</v>
      </c>
      <c r="I29" s="24">
        <v>94700</v>
      </c>
      <c r="J29" s="25">
        <v>153862</v>
      </c>
      <c r="K29" s="26">
        <v>195278</v>
      </c>
      <c r="L29" s="1">
        <f t="shared" si="2"/>
        <v>684716</v>
      </c>
    </row>
    <row r="30" spans="2:13" ht="15.75" x14ac:dyDescent="0.25">
      <c r="B30" s="15">
        <v>4</v>
      </c>
      <c r="C30" s="16" t="s">
        <v>9</v>
      </c>
      <c r="D30" s="24">
        <v>37426</v>
      </c>
      <c r="E30" s="24">
        <v>177735</v>
      </c>
      <c r="F30" s="24">
        <v>37205</v>
      </c>
      <c r="G30" s="24">
        <v>1844</v>
      </c>
      <c r="H30" s="24">
        <v>38891</v>
      </c>
      <c r="I30" s="24">
        <v>92158</v>
      </c>
      <c r="J30" s="25">
        <v>147897</v>
      </c>
      <c r="K30" s="26">
        <v>174891</v>
      </c>
      <c r="L30" s="1">
        <f t="shared" si="2"/>
        <v>708047</v>
      </c>
    </row>
    <row r="31" spans="2:13" ht="15.75" x14ac:dyDescent="0.25">
      <c r="B31" s="15">
        <v>5</v>
      </c>
      <c r="C31" s="16" t="s">
        <v>10</v>
      </c>
      <c r="D31" s="24">
        <v>34818</v>
      </c>
      <c r="E31" s="24">
        <v>173353</v>
      </c>
      <c r="F31" s="24">
        <v>24219</v>
      </c>
      <c r="G31" s="24">
        <v>832</v>
      </c>
      <c r="H31" s="24">
        <v>47552</v>
      </c>
      <c r="I31" s="24">
        <v>160005</v>
      </c>
      <c r="J31" s="25">
        <v>161968</v>
      </c>
      <c r="K31" s="26">
        <v>185654</v>
      </c>
      <c r="L31" s="1">
        <f t="shared" si="2"/>
        <v>788401</v>
      </c>
    </row>
    <row r="32" spans="2:13" ht="15.75" x14ac:dyDescent="0.25">
      <c r="B32" s="15">
        <v>6</v>
      </c>
      <c r="C32" s="16" t="s">
        <v>11</v>
      </c>
      <c r="D32" s="24">
        <v>36496</v>
      </c>
      <c r="E32" s="24">
        <v>136642</v>
      </c>
      <c r="F32" s="24">
        <v>31952</v>
      </c>
      <c r="G32" s="24">
        <v>4066</v>
      </c>
      <c r="H32" s="24">
        <v>54146</v>
      </c>
      <c r="I32" s="24">
        <v>137635</v>
      </c>
      <c r="J32" s="25">
        <v>168237</v>
      </c>
      <c r="K32" s="26">
        <v>206542</v>
      </c>
      <c r="L32" s="1">
        <f t="shared" si="2"/>
        <v>775716</v>
      </c>
    </row>
    <row r="33" spans="2:12" ht="15.75" x14ac:dyDescent="0.25">
      <c r="B33" s="15">
        <v>7</v>
      </c>
      <c r="C33" s="16" t="s">
        <v>12</v>
      </c>
      <c r="D33" s="24">
        <v>41968</v>
      </c>
      <c r="E33" s="24">
        <v>147212</v>
      </c>
      <c r="F33" s="24">
        <v>30448</v>
      </c>
      <c r="G33" s="24">
        <v>5781</v>
      </c>
      <c r="H33" s="24">
        <v>8047</v>
      </c>
      <c r="I33" s="24">
        <v>173800</v>
      </c>
      <c r="J33" s="25">
        <v>157861</v>
      </c>
      <c r="K33" s="26">
        <v>194874</v>
      </c>
      <c r="L33" s="1">
        <f t="shared" si="2"/>
        <v>759991</v>
      </c>
    </row>
    <row r="34" spans="2:12" ht="15.75" x14ac:dyDescent="0.25">
      <c r="B34" s="15">
        <v>8</v>
      </c>
      <c r="C34" s="16" t="s">
        <v>13</v>
      </c>
      <c r="D34" s="24">
        <v>38904</v>
      </c>
      <c r="E34" s="24">
        <v>143866</v>
      </c>
      <c r="F34" s="24">
        <v>27169</v>
      </c>
      <c r="G34" s="24">
        <v>16399</v>
      </c>
      <c r="H34" s="24">
        <v>12885</v>
      </c>
      <c r="I34" s="24">
        <v>154595</v>
      </c>
      <c r="J34" s="25">
        <v>161734</v>
      </c>
      <c r="K34" s="26">
        <v>169998</v>
      </c>
      <c r="L34" s="1">
        <f t="shared" si="2"/>
        <v>725550</v>
      </c>
    </row>
    <row r="35" spans="2:12" ht="15.75" x14ac:dyDescent="0.25">
      <c r="B35" s="15">
        <v>9</v>
      </c>
      <c r="C35" s="16" t="s">
        <v>14</v>
      </c>
      <c r="D35" s="24">
        <v>55751</v>
      </c>
      <c r="E35" s="24">
        <v>127746</v>
      </c>
      <c r="F35" s="24">
        <v>224453</v>
      </c>
      <c r="G35" s="24">
        <v>32897</v>
      </c>
      <c r="H35" s="24">
        <v>39378</v>
      </c>
      <c r="I35" s="24">
        <v>177383</v>
      </c>
      <c r="J35" s="25">
        <v>160273</v>
      </c>
      <c r="K35" s="26">
        <v>168376</v>
      </c>
      <c r="L35" s="1">
        <f t="shared" si="2"/>
        <v>986257</v>
      </c>
    </row>
    <row r="36" spans="2:12" ht="15.75" x14ac:dyDescent="0.25">
      <c r="B36" s="15">
        <v>10</v>
      </c>
      <c r="C36" s="16" t="s">
        <v>15</v>
      </c>
      <c r="D36" s="24">
        <v>52148</v>
      </c>
      <c r="E36" s="24">
        <v>232786</v>
      </c>
      <c r="F36" s="24">
        <v>111268</v>
      </c>
      <c r="G36" s="24">
        <v>23056</v>
      </c>
      <c r="H36" s="24">
        <v>56929</v>
      </c>
      <c r="I36" s="24">
        <v>177786</v>
      </c>
      <c r="J36" s="25">
        <v>174199</v>
      </c>
      <c r="K36" s="26">
        <v>170125</v>
      </c>
      <c r="L36" s="1">
        <f t="shared" si="2"/>
        <v>998297</v>
      </c>
    </row>
    <row r="37" spans="2:12" ht="15.75" x14ac:dyDescent="0.25">
      <c r="B37" s="15">
        <v>11</v>
      </c>
      <c r="C37" s="16" t="s">
        <v>16</v>
      </c>
      <c r="D37" s="24">
        <v>45695</v>
      </c>
      <c r="E37" s="24">
        <v>164978</v>
      </c>
      <c r="F37" s="24">
        <v>143773</v>
      </c>
      <c r="G37" s="24">
        <v>32514</v>
      </c>
      <c r="H37" s="24">
        <v>62619</v>
      </c>
      <c r="I37" s="24">
        <v>137124</v>
      </c>
      <c r="J37" s="25">
        <v>158222</v>
      </c>
      <c r="K37" s="26">
        <v>142127</v>
      </c>
      <c r="L37" s="1">
        <f t="shared" si="2"/>
        <v>887052</v>
      </c>
    </row>
    <row r="38" spans="2:12" ht="15.75" x14ac:dyDescent="0.25">
      <c r="B38" s="15">
        <v>12</v>
      </c>
      <c r="C38" s="16" t="s">
        <v>17</v>
      </c>
      <c r="D38" s="24">
        <v>47569</v>
      </c>
      <c r="E38" s="24">
        <v>216501</v>
      </c>
      <c r="F38" s="24">
        <v>143804</v>
      </c>
      <c r="G38" s="24">
        <v>48341</v>
      </c>
      <c r="H38" s="24">
        <v>76089</v>
      </c>
      <c r="I38" s="24">
        <v>167278</v>
      </c>
      <c r="J38" s="25">
        <v>182866</v>
      </c>
      <c r="K38" s="26">
        <v>160349</v>
      </c>
      <c r="L38" s="1">
        <f t="shared" si="2"/>
        <v>1042797</v>
      </c>
    </row>
    <row r="40" spans="2:12" x14ac:dyDescent="0.25">
      <c r="C40" s="7" t="s">
        <v>23</v>
      </c>
      <c r="D40" s="1">
        <f>SUM(D27:D38)</f>
        <v>476999</v>
      </c>
      <c r="E40" s="1">
        <f t="shared" ref="E40:L40" si="3">SUM(E27:E38)</f>
        <v>1785738</v>
      </c>
      <c r="F40" s="1">
        <f t="shared" si="3"/>
        <v>891345</v>
      </c>
      <c r="G40" s="1">
        <f t="shared" si="3"/>
        <v>382803</v>
      </c>
      <c r="H40" s="1">
        <f t="shared" si="3"/>
        <v>516640</v>
      </c>
      <c r="I40" s="1">
        <f t="shared" si="3"/>
        <v>1647317</v>
      </c>
      <c r="J40" s="1">
        <f t="shared" si="3"/>
        <v>1945896</v>
      </c>
      <c r="K40" s="1">
        <f t="shared" si="3"/>
        <v>2126670</v>
      </c>
      <c r="L40" s="1">
        <f t="shared" si="3"/>
        <v>9773408</v>
      </c>
    </row>
    <row r="42" spans="2:12" x14ac:dyDescent="0.25">
      <c r="C42" t="s">
        <v>60</v>
      </c>
    </row>
    <row r="45" spans="2:12" ht="23.25" x14ac:dyDescent="0.35">
      <c r="D45" s="11" t="s">
        <v>18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62517</v>
      </c>
      <c r="E48" s="20">
        <f>E5+E27</f>
        <v>149300</v>
      </c>
      <c r="F48" s="20">
        <f>F5+F27</f>
        <v>118476</v>
      </c>
      <c r="G48" s="20">
        <f>G5+G27</f>
        <v>170181</v>
      </c>
      <c r="H48" s="21">
        <f>H5+H27</f>
        <v>47592</v>
      </c>
      <c r="I48" s="20">
        <f t="shared" ref="I48:K59" si="4">I5+I27</f>
        <v>100197</v>
      </c>
      <c r="J48" s="20">
        <f t="shared" si="4"/>
        <v>187239</v>
      </c>
      <c r="K48" s="20">
        <f t="shared" si="4"/>
        <v>205431</v>
      </c>
      <c r="L48" s="1">
        <f>SUM(D48:K48)</f>
        <v>1040933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53653</v>
      </c>
      <c r="E49" s="20">
        <f t="shared" si="5"/>
        <v>125415</v>
      </c>
      <c r="F49" s="20">
        <f t="shared" si="5"/>
        <v>114220</v>
      </c>
      <c r="G49" s="20">
        <f t="shared" si="5"/>
        <v>138296</v>
      </c>
      <c r="H49" s="20">
        <f t="shared" si="5"/>
        <v>38750</v>
      </c>
      <c r="I49" s="20">
        <f t="shared" si="4"/>
        <v>77648</v>
      </c>
      <c r="J49" s="20">
        <f t="shared" si="4"/>
        <v>192376</v>
      </c>
      <c r="K49" s="20">
        <f t="shared" si="4"/>
        <v>225526</v>
      </c>
      <c r="L49" s="1">
        <f t="shared" ref="L49:L59" si="6">SUM(D49:K49)</f>
        <v>965884</v>
      </c>
    </row>
    <row r="50" spans="2:12" ht="15.75" x14ac:dyDescent="0.25">
      <c r="B50" s="15">
        <v>3</v>
      </c>
      <c r="C50" s="16" t="s">
        <v>5</v>
      </c>
      <c r="D50" s="20">
        <f t="shared" si="5"/>
        <v>141119</v>
      </c>
      <c r="E50" s="20">
        <f t="shared" si="5"/>
        <v>155690</v>
      </c>
      <c r="F50" s="20">
        <f t="shared" si="5"/>
        <v>83451</v>
      </c>
      <c r="G50" s="20">
        <f t="shared" si="5"/>
        <v>61332</v>
      </c>
      <c r="H50" s="20">
        <f t="shared" si="5"/>
        <v>39374</v>
      </c>
      <c r="I50" s="20">
        <f t="shared" si="4"/>
        <v>96977</v>
      </c>
      <c r="J50" s="20">
        <f t="shared" si="4"/>
        <v>184889</v>
      </c>
      <c r="K50" s="20">
        <f t="shared" si="4"/>
        <v>239192</v>
      </c>
      <c r="L50" s="1">
        <f t="shared" si="6"/>
        <v>1002024</v>
      </c>
    </row>
    <row r="51" spans="2:12" ht="15.75" x14ac:dyDescent="0.25">
      <c r="B51" s="15">
        <v>4</v>
      </c>
      <c r="C51" s="16" t="s">
        <v>9</v>
      </c>
      <c r="D51" s="20">
        <f t="shared" si="5"/>
        <v>63644</v>
      </c>
      <c r="E51" s="20">
        <f t="shared" si="5"/>
        <v>235458</v>
      </c>
      <c r="F51" s="20">
        <f t="shared" si="5"/>
        <v>94966</v>
      </c>
      <c r="G51" s="20">
        <f t="shared" si="5"/>
        <v>1866</v>
      </c>
      <c r="H51" s="20">
        <f t="shared" si="5"/>
        <v>40547</v>
      </c>
      <c r="I51" s="20">
        <f t="shared" si="4"/>
        <v>97218</v>
      </c>
      <c r="J51" s="20">
        <f t="shared" si="4"/>
        <v>177590</v>
      </c>
      <c r="K51" s="20">
        <f t="shared" si="4"/>
        <v>214819</v>
      </c>
      <c r="L51" s="1">
        <f t="shared" si="6"/>
        <v>926108</v>
      </c>
    </row>
    <row r="52" spans="2:12" ht="15.75" x14ac:dyDescent="0.25">
      <c r="B52" s="15">
        <v>5</v>
      </c>
      <c r="C52" s="16" t="s">
        <v>10</v>
      </c>
      <c r="D52" s="20">
        <f t="shared" si="5"/>
        <v>63858</v>
      </c>
      <c r="E52" s="20">
        <f t="shared" si="5"/>
        <v>235355</v>
      </c>
      <c r="F52" s="20">
        <f t="shared" si="5"/>
        <v>84352</v>
      </c>
      <c r="G52" s="20">
        <f t="shared" si="5"/>
        <v>971</v>
      </c>
      <c r="H52" s="20">
        <f t="shared" si="5"/>
        <v>49354</v>
      </c>
      <c r="I52" s="20">
        <f t="shared" si="4"/>
        <v>171921</v>
      </c>
      <c r="J52" s="20">
        <f t="shared" si="4"/>
        <v>191838</v>
      </c>
      <c r="K52" s="20">
        <f t="shared" si="4"/>
        <v>241438</v>
      </c>
      <c r="L52" s="1">
        <f t="shared" si="6"/>
        <v>1039087</v>
      </c>
    </row>
    <row r="53" spans="2:12" ht="15.75" x14ac:dyDescent="0.25">
      <c r="B53" s="15">
        <v>6</v>
      </c>
      <c r="C53" s="16" t="s">
        <v>11</v>
      </c>
      <c r="D53" s="20">
        <f t="shared" si="5"/>
        <v>63322</v>
      </c>
      <c r="E53" s="20">
        <f t="shared" si="5"/>
        <v>206089</v>
      </c>
      <c r="F53" s="20">
        <f t="shared" si="5"/>
        <v>173959</v>
      </c>
      <c r="G53" s="20">
        <f t="shared" si="5"/>
        <v>4149</v>
      </c>
      <c r="H53" s="20">
        <f t="shared" si="5"/>
        <v>55759</v>
      </c>
      <c r="I53" s="20">
        <f t="shared" si="4"/>
        <v>159102</v>
      </c>
      <c r="J53" s="20">
        <f t="shared" si="4"/>
        <v>200357</v>
      </c>
      <c r="K53" s="20">
        <f t="shared" si="4"/>
        <v>258967</v>
      </c>
      <c r="L53" s="1">
        <f t="shared" si="6"/>
        <v>1121704</v>
      </c>
    </row>
    <row r="54" spans="2:12" ht="15.75" x14ac:dyDescent="0.25">
      <c r="B54" s="15">
        <v>7</v>
      </c>
      <c r="C54" s="16" t="s">
        <v>12</v>
      </c>
      <c r="D54" s="20">
        <f t="shared" si="5"/>
        <v>152655</v>
      </c>
      <c r="E54" s="20">
        <f t="shared" si="5"/>
        <v>230244</v>
      </c>
      <c r="F54" s="20">
        <f t="shared" si="5"/>
        <v>178398</v>
      </c>
      <c r="G54" s="20">
        <f t="shared" si="5"/>
        <v>6295</v>
      </c>
      <c r="H54" s="20">
        <f t="shared" si="5"/>
        <v>8500</v>
      </c>
      <c r="I54" s="20">
        <f t="shared" si="4"/>
        <v>204241</v>
      </c>
      <c r="J54" s="20">
        <f t="shared" si="4"/>
        <v>196300</v>
      </c>
      <c r="K54" s="20">
        <f t="shared" si="4"/>
        <v>252136</v>
      </c>
      <c r="L54" s="1">
        <f t="shared" si="6"/>
        <v>1228769</v>
      </c>
    </row>
    <row r="55" spans="2:12" ht="15.75" x14ac:dyDescent="0.25">
      <c r="B55" s="15">
        <v>8</v>
      </c>
      <c r="C55" s="16" t="s">
        <v>13</v>
      </c>
      <c r="D55" s="20">
        <f t="shared" si="5"/>
        <v>239371</v>
      </c>
      <c r="E55" s="20">
        <f t="shared" si="5"/>
        <v>206848</v>
      </c>
      <c r="F55" s="20">
        <f t="shared" si="5"/>
        <v>206250</v>
      </c>
      <c r="G55" s="20">
        <f t="shared" si="5"/>
        <v>16644</v>
      </c>
      <c r="H55" s="20">
        <f t="shared" si="5"/>
        <v>13480</v>
      </c>
      <c r="I55" s="20">
        <f t="shared" si="4"/>
        <v>185223</v>
      </c>
      <c r="J55" s="20">
        <f t="shared" si="4"/>
        <v>200519</v>
      </c>
      <c r="K55" s="20">
        <f t="shared" si="4"/>
        <v>218808</v>
      </c>
      <c r="L55" s="1">
        <f t="shared" si="6"/>
        <v>1287143</v>
      </c>
    </row>
    <row r="56" spans="2:12" ht="15.75" x14ac:dyDescent="0.25">
      <c r="B56" s="15">
        <v>9</v>
      </c>
      <c r="C56" s="16" t="s">
        <v>14</v>
      </c>
      <c r="D56" s="20">
        <f t="shared" si="5"/>
        <v>95940</v>
      </c>
      <c r="E56" s="20">
        <f t="shared" si="5"/>
        <v>168241</v>
      </c>
      <c r="F56" s="20">
        <f t="shared" si="5"/>
        <v>585891</v>
      </c>
      <c r="G56" s="20">
        <f t="shared" si="5"/>
        <v>33465</v>
      </c>
      <c r="H56" s="20">
        <f t="shared" si="5"/>
        <v>40580</v>
      </c>
      <c r="I56" s="20">
        <f t="shared" si="4"/>
        <v>209142</v>
      </c>
      <c r="J56" s="20">
        <f t="shared" si="4"/>
        <v>198629</v>
      </c>
      <c r="K56" s="20">
        <f t="shared" si="4"/>
        <v>207810</v>
      </c>
      <c r="L56" s="1">
        <f t="shared" si="6"/>
        <v>1539698</v>
      </c>
    </row>
    <row r="57" spans="2:12" ht="15.75" x14ac:dyDescent="0.25">
      <c r="B57" s="15">
        <v>10</v>
      </c>
      <c r="C57" s="16" t="s">
        <v>15</v>
      </c>
      <c r="D57" s="20">
        <f t="shared" si="5"/>
        <v>74366</v>
      </c>
      <c r="E57" s="20">
        <f t="shared" si="5"/>
        <v>253891</v>
      </c>
      <c r="F57" s="20">
        <f t="shared" si="5"/>
        <v>555790</v>
      </c>
      <c r="G57" s="20">
        <f t="shared" si="5"/>
        <v>23842</v>
      </c>
      <c r="H57" s="20">
        <f t="shared" si="5"/>
        <v>58568</v>
      </c>
      <c r="I57" s="20">
        <f t="shared" si="4"/>
        <v>211824</v>
      </c>
      <c r="J57" s="20">
        <f t="shared" si="4"/>
        <v>211692</v>
      </c>
      <c r="K57" s="20">
        <f t="shared" si="4"/>
        <v>213831</v>
      </c>
      <c r="L57" s="1">
        <f t="shared" si="6"/>
        <v>1603804</v>
      </c>
    </row>
    <row r="58" spans="2:12" ht="15.75" x14ac:dyDescent="0.25">
      <c r="B58" s="15">
        <v>11</v>
      </c>
      <c r="C58" s="16" t="s">
        <v>16</v>
      </c>
      <c r="D58" s="20">
        <f t="shared" si="5"/>
        <v>92088</v>
      </c>
      <c r="E58" s="20">
        <f t="shared" si="5"/>
        <v>249146</v>
      </c>
      <c r="F58" s="20">
        <f t="shared" si="5"/>
        <v>395187</v>
      </c>
      <c r="G58" s="20">
        <f t="shared" si="5"/>
        <v>33296</v>
      </c>
      <c r="H58" s="20">
        <f t="shared" si="5"/>
        <v>64263</v>
      </c>
      <c r="I58" s="20">
        <f t="shared" si="4"/>
        <v>158065</v>
      </c>
      <c r="J58" s="20">
        <f t="shared" si="4"/>
        <v>193644</v>
      </c>
      <c r="K58" s="20">
        <f t="shared" si="4"/>
        <v>170978</v>
      </c>
      <c r="L58" s="1">
        <f t="shared" si="6"/>
        <v>1356667</v>
      </c>
    </row>
    <row r="59" spans="2:12" ht="15.75" x14ac:dyDescent="0.25">
      <c r="B59" s="15">
        <v>12</v>
      </c>
      <c r="C59" s="16" t="s">
        <v>17</v>
      </c>
      <c r="D59" s="20">
        <f t="shared" si="5"/>
        <v>61727</v>
      </c>
      <c r="E59" s="20">
        <f t="shared" si="5"/>
        <v>323740</v>
      </c>
      <c r="F59" s="20">
        <f t="shared" si="5"/>
        <v>278013</v>
      </c>
      <c r="G59" s="20">
        <f t="shared" si="5"/>
        <v>49545</v>
      </c>
      <c r="H59" s="20">
        <f t="shared" si="5"/>
        <v>77859</v>
      </c>
      <c r="I59" s="20">
        <f t="shared" si="4"/>
        <v>194470</v>
      </c>
      <c r="J59" s="20">
        <f t="shared" si="4"/>
        <v>219434</v>
      </c>
      <c r="K59" s="20">
        <f t="shared" si="4"/>
        <v>205840</v>
      </c>
      <c r="L59" s="1">
        <f t="shared" si="6"/>
        <v>1410628</v>
      </c>
    </row>
    <row r="61" spans="2:12" x14ac:dyDescent="0.25">
      <c r="C61" s="7" t="s">
        <v>4</v>
      </c>
      <c r="D61" s="1">
        <f>SUM(D48:D59)</f>
        <v>1164260</v>
      </c>
      <c r="E61" s="1">
        <f t="shared" ref="E61:K61" si="7">SUM(E48:E59)</f>
        <v>2539417</v>
      </c>
      <c r="F61" s="1">
        <f t="shared" si="7"/>
        <v>2868953</v>
      </c>
      <c r="G61" s="1">
        <f t="shared" si="7"/>
        <v>539882</v>
      </c>
      <c r="H61" s="1">
        <f t="shared" si="7"/>
        <v>534626</v>
      </c>
      <c r="I61" s="1">
        <f t="shared" si="7"/>
        <v>1866028</v>
      </c>
      <c r="J61" s="1">
        <f t="shared" si="7"/>
        <v>2354507</v>
      </c>
      <c r="K61" s="1">
        <f t="shared" si="7"/>
        <v>2654776</v>
      </c>
      <c r="L61" s="1">
        <f>SUM(L48:L59)</f>
        <v>14522449</v>
      </c>
    </row>
    <row r="63" spans="2:12" x14ac:dyDescent="0.25">
      <c r="C63" t="s">
        <v>60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opLeftCell="B2" zoomScale="96" zoomScaleNormal="96" workbookViewId="0">
      <pane xSplit="2" ySplit="2" topLeftCell="D4" activePane="bottomRight" state="frozen"/>
      <selection activeCell="B2" sqref="B2"/>
      <selection pane="topRight" activeCell="D2" sqref="D2"/>
      <selection pane="bottomLeft" activeCell="B4" sqref="B4"/>
      <selection pane="bottomRight" activeCell="F12" sqref="F12"/>
    </sheetView>
  </sheetViews>
  <sheetFormatPr defaultRowHeight="15" x14ac:dyDescent="0.25"/>
  <cols>
    <col min="2" max="2" width="6.5" customWidth="1"/>
    <col min="3" max="3" width="19.75" customWidth="1"/>
  </cols>
  <sheetData>
    <row r="1" spans="2:12" x14ac:dyDescent="0.25">
      <c r="C1" s="3" t="s">
        <v>2</v>
      </c>
    </row>
    <row r="3" spans="2:12" x14ac:dyDescent="0.25">
      <c r="B3" s="1" t="s">
        <v>0</v>
      </c>
      <c r="C3" s="1" t="s">
        <v>1</v>
      </c>
      <c r="D3" s="5">
        <v>2017</v>
      </c>
      <c r="E3" s="5">
        <v>2018</v>
      </c>
      <c r="F3" s="5">
        <v>2019</v>
      </c>
      <c r="G3" s="5">
        <v>2020</v>
      </c>
      <c r="H3" s="5">
        <v>2021</v>
      </c>
      <c r="I3" s="5">
        <v>2022</v>
      </c>
      <c r="J3" s="5">
        <v>2023</v>
      </c>
      <c r="K3" s="5">
        <v>2024</v>
      </c>
      <c r="L3" s="5" t="s">
        <v>3</v>
      </c>
    </row>
    <row r="4" spans="2:12" x14ac:dyDescent="0.25">
      <c r="B4" s="2">
        <v>1</v>
      </c>
      <c r="C4" s="10" t="s">
        <v>48</v>
      </c>
      <c r="D4" s="1"/>
      <c r="E4" s="1"/>
      <c r="F4" s="1"/>
      <c r="G4" s="1"/>
      <c r="H4" s="1"/>
      <c r="I4" s="1"/>
      <c r="J4" s="1"/>
    </row>
    <row r="5" spans="2:12" x14ac:dyDescent="0.25">
      <c r="B5" s="2">
        <v>2</v>
      </c>
      <c r="C5" s="10" t="s">
        <v>49</v>
      </c>
      <c r="D5" s="1"/>
      <c r="E5" s="1"/>
      <c r="F5" s="1"/>
      <c r="G5" s="1"/>
      <c r="H5" s="1"/>
      <c r="I5" s="1"/>
      <c r="J5" s="1"/>
    </row>
    <row r="6" spans="2:12" x14ac:dyDescent="0.25">
      <c r="B6" s="2">
        <v>3</v>
      </c>
      <c r="C6" s="10" t="s">
        <v>50</v>
      </c>
      <c r="D6" s="1"/>
      <c r="E6" s="1"/>
      <c r="F6" s="1"/>
      <c r="G6" s="1"/>
      <c r="H6" s="1"/>
      <c r="I6" s="1"/>
      <c r="J6" s="1"/>
    </row>
    <row r="7" spans="2:12" x14ac:dyDescent="0.25">
      <c r="B7" s="2">
        <v>4</v>
      </c>
      <c r="C7" s="10" t="s">
        <v>51</v>
      </c>
      <c r="D7" s="1"/>
      <c r="E7" s="1"/>
      <c r="F7" s="1"/>
      <c r="G7" s="1"/>
      <c r="H7" s="1"/>
      <c r="I7" s="1"/>
      <c r="J7" s="1"/>
    </row>
    <row r="8" spans="2:12" x14ac:dyDescent="0.25">
      <c r="B8" s="2">
        <v>5</v>
      </c>
      <c r="C8" s="10" t="s">
        <v>52</v>
      </c>
      <c r="D8" s="1"/>
      <c r="E8" s="1"/>
      <c r="F8" s="1"/>
      <c r="G8" s="1"/>
      <c r="H8" s="1"/>
      <c r="I8" s="1"/>
      <c r="J8" s="1"/>
    </row>
    <row r="9" spans="2:12" x14ac:dyDescent="0.25">
      <c r="B9" s="2">
        <v>6</v>
      </c>
      <c r="C9" s="10" t="s">
        <v>53</v>
      </c>
      <c r="D9" s="1"/>
      <c r="E9" s="1"/>
      <c r="F9" s="1"/>
      <c r="G9" s="1"/>
      <c r="H9" s="1"/>
      <c r="I9" s="1"/>
      <c r="J9" s="1"/>
    </row>
    <row r="10" spans="2:12" x14ac:dyDescent="0.25">
      <c r="B10" s="2">
        <v>7</v>
      </c>
      <c r="C10" s="10" t="s">
        <v>54</v>
      </c>
      <c r="D10" s="1"/>
      <c r="E10" s="1"/>
      <c r="F10" s="1"/>
      <c r="G10" s="1"/>
      <c r="H10" s="1"/>
      <c r="I10" s="1"/>
      <c r="J10" s="1"/>
    </row>
    <row r="11" spans="2:12" x14ac:dyDescent="0.25">
      <c r="B11" s="2">
        <v>8</v>
      </c>
      <c r="C11" s="10" t="s">
        <v>55</v>
      </c>
      <c r="D11" s="1"/>
      <c r="E11" s="1"/>
      <c r="F11" s="1"/>
      <c r="G11" s="1"/>
      <c r="H11" s="1"/>
      <c r="I11" s="1"/>
      <c r="J11" s="1"/>
    </row>
    <row r="12" spans="2:12" x14ac:dyDescent="0.25">
      <c r="B12" s="2">
        <v>9</v>
      </c>
      <c r="C12" s="10" t="s">
        <v>56</v>
      </c>
      <c r="D12" s="1"/>
      <c r="E12" s="1"/>
      <c r="F12" s="1"/>
      <c r="G12" s="1"/>
      <c r="H12" s="1"/>
      <c r="I12" s="1"/>
      <c r="J1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96" zoomScaleNormal="96" workbookViewId="0">
      <pane xSplit="2" ySplit="3" topLeftCell="D5" activePane="bottomRight" state="frozen"/>
      <selection activeCell="B2" sqref="B2"/>
      <selection pane="topRight" activeCell="D2" sqref="D2"/>
      <selection pane="bottomLeft" activeCell="B4" sqref="B4"/>
      <selection pane="bottomRight" activeCell="W160" sqref="W160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39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/>
      <c r="E5" s="17"/>
      <c r="F5" s="17"/>
      <c r="G5" s="17"/>
      <c r="H5" s="17"/>
      <c r="I5" s="17"/>
      <c r="J5" s="18"/>
      <c r="K5" s="19"/>
      <c r="L5" s="1">
        <f>SUM(D5:K5)</f>
        <v>0</v>
      </c>
    </row>
    <row r="6" spans="2:15" ht="15.75" x14ac:dyDescent="0.25">
      <c r="B6" s="15">
        <v>2</v>
      </c>
      <c r="C6" s="16" t="s">
        <v>8</v>
      </c>
      <c r="D6" s="17"/>
      <c r="E6" s="17"/>
      <c r="F6" s="17"/>
      <c r="G6" s="17"/>
      <c r="H6" s="17"/>
      <c r="I6" s="17"/>
      <c r="J6" s="18"/>
      <c r="K6" s="19"/>
      <c r="L6" s="1">
        <f t="shared" ref="L6:L16" si="0">SUM(D6:K6)</f>
        <v>0</v>
      </c>
    </row>
    <row r="7" spans="2:15" ht="15.75" x14ac:dyDescent="0.25">
      <c r="B7" s="15">
        <v>3</v>
      </c>
      <c r="C7" s="16" t="s">
        <v>5</v>
      </c>
      <c r="D7" s="17"/>
      <c r="E7" s="17"/>
      <c r="F7" s="17"/>
      <c r="G7" s="17"/>
      <c r="H7" s="17"/>
      <c r="I7" s="17"/>
      <c r="J7" s="18"/>
      <c r="K7" s="19"/>
      <c r="L7" s="1">
        <f t="shared" si="0"/>
        <v>0</v>
      </c>
    </row>
    <row r="8" spans="2:15" ht="15.75" x14ac:dyDescent="0.25">
      <c r="B8" s="15">
        <v>4</v>
      </c>
      <c r="C8" s="16" t="s">
        <v>9</v>
      </c>
      <c r="D8" s="17"/>
      <c r="E8" s="17"/>
      <c r="F8" s="17"/>
      <c r="G8" s="17"/>
      <c r="H8" s="17"/>
      <c r="I8" s="17"/>
      <c r="J8" s="18"/>
      <c r="K8" s="19"/>
      <c r="L8" s="1">
        <f t="shared" si="0"/>
        <v>0</v>
      </c>
    </row>
    <row r="9" spans="2:15" ht="15.75" x14ac:dyDescent="0.25">
      <c r="B9" s="15">
        <v>5</v>
      </c>
      <c r="C9" s="16" t="s">
        <v>10</v>
      </c>
      <c r="D9" s="17"/>
      <c r="E9" s="17"/>
      <c r="F9" s="17"/>
      <c r="G9" s="17"/>
      <c r="H9" s="17"/>
      <c r="I9" s="17"/>
      <c r="J9" s="18"/>
      <c r="K9" s="19"/>
      <c r="L9" s="1">
        <f t="shared" si="0"/>
        <v>0</v>
      </c>
    </row>
    <row r="10" spans="2:15" ht="15.75" x14ac:dyDescent="0.25">
      <c r="B10" s="15">
        <v>6</v>
      </c>
      <c r="C10" s="16" t="s">
        <v>11</v>
      </c>
      <c r="D10" s="17"/>
      <c r="E10" s="17"/>
      <c r="F10" s="17"/>
      <c r="G10" s="17"/>
      <c r="H10" s="17"/>
      <c r="I10" s="17"/>
      <c r="J10" s="18"/>
      <c r="K10" s="19"/>
      <c r="L10" s="1">
        <f t="shared" si="0"/>
        <v>0</v>
      </c>
    </row>
    <row r="11" spans="2:15" ht="15.75" x14ac:dyDescent="0.25">
      <c r="B11" s="15">
        <v>7</v>
      </c>
      <c r="C11" s="16" t="s">
        <v>12</v>
      </c>
      <c r="D11" s="17"/>
      <c r="E11" s="17"/>
      <c r="F11" s="17"/>
      <c r="G11" s="17"/>
      <c r="H11" s="17"/>
      <c r="I11" s="17"/>
      <c r="J11" s="18"/>
      <c r="K11" s="19"/>
      <c r="L11" s="1">
        <f t="shared" si="0"/>
        <v>0</v>
      </c>
    </row>
    <row r="12" spans="2:15" ht="15.75" x14ac:dyDescent="0.25">
      <c r="B12" s="15">
        <v>8</v>
      </c>
      <c r="C12" s="16" t="s">
        <v>13</v>
      </c>
      <c r="D12" s="17"/>
      <c r="E12" s="17"/>
      <c r="F12" s="17"/>
      <c r="G12" s="17"/>
      <c r="H12" s="17"/>
      <c r="I12" s="17"/>
      <c r="J12" s="18"/>
      <c r="K12" s="19"/>
      <c r="L12" s="1">
        <f t="shared" si="0"/>
        <v>0</v>
      </c>
    </row>
    <row r="13" spans="2:15" ht="15.75" x14ac:dyDescent="0.25">
      <c r="B13" s="15">
        <v>9</v>
      </c>
      <c r="C13" s="16" t="s">
        <v>14</v>
      </c>
      <c r="D13" s="17"/>
      <c r="E13" s="17"/>
      <c r="F13" s="17"/>
      <c r="G13" s="17"/>
      <c r="H13" s="17"/>
      <c r="I13" s="17"/>
      <c r="J13" s="18"/>
      <c r="K13" s="19"/>
      <c r="L13" s="1">
        <f t="shared" si="0"/>
        <v>0</v>
      </c>
    </row>
    <row r="14" spans="2:15" ht="15.75" x14ac:dyDescent="0.25">
      <c r="B14" s="15">
        <v>10</v>
      </c>
      <c r="C14" s="16" t="s">
        <v>15</v>
      </c>
      <c r="D14" s="17"/>
      <c r="E14" s="17"/>
      <c r="F14" s="17"/>
      <c r="G14" s="17"/>
      <c r="H14" s="17"/>
      <c r="I14" s="17"/>
      <c r="J14" s="18"/>
      <c r="K14" s="19"/>
      <c r="L14" s="1">
        <f t="shared" si="0"/>
        <v>0</v>
      </c>
    </row>
    <row r="15" spans="2:15" ht="15.75" x14ac:dyDescent="0.25">
      <c r="B15" s="15">
        <v>11</v>
      </c>
      <c r="C15" s="16" t="s">
        <v>16</v>
      </c>
      <c r="D15" s="17"/>
      <c r="E15" s="17"/>
      <c r="F15" s="17"/>
      <c r="G15" s="17"/>
      <c r="H15" s="17"/>
      <c r="I15" s="17"/>
      <c r="J15" s="18"/>
      <c r="K15" s="19"/>
      <c r="L15" s="1">
        <f t="shared" si="0"/>
        <v>0</v>
      </c>
    </row>
    <row r="16" spans="2:15" ht="15.75" x14ac:dyDescent="0.25">
      <c r="B16" s="15">
        <v>12</v>
      </c>
      <c r="C16" s="16" t="s">
        <v>17</v>
      </c>
      <c r="D16" s="17"/>
      <c r="E16" s="17"/>
      <c r="F16" s="17"/>
      <c r="G16" s="17"/>
      <c r="H16" s="17"/>
      <c r="I16" s="17"/>
      <c r="J16" s="18"/>
      <c r="K16" s="19"/>
      <c r="L16" s="1">
        <f t="shared" si="0"/>
        <v>0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0</v>
      </c>
      <c r="E18" s="1">
        <f t="shared" ref="E18:L18" si="1">SUM(E5:E16)</f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0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40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/>
      <c r="E27" s="24"/>
      <c r="F27" s="24"/>
      <c r="G27" s="24"/>
      <c r="H27" s="24"/>
      <c r="I27" s="24"/>
      <c r="J27" s="25"/>
      <c r="K27" s="26"/>
      <c r="L27" s="1">
        <f>SUM(D27:K27)</f>
        <v>0</v>
      </c>
    </row>
    <row r="28" spans="2:13" ht="15.75" x14ac:dyDescent="0.25">
      <c r="B28" s="15">
        <v>2</v>
      </c>
      <c r="C28" s="16" t="s">
        <v>8</v>
      </c>
      <c r="D28" s="24"/>
      <c r="E28" s="24"/>
      <c r="F28" s="24"/>
      <c r="G28" s="24"/>
      <c r="H28" s="24"/>
      <c r="I28" s="24"/>
      <c r="J28" s="25"/>
      <c r="K28" s="26"/>
      <c r="L28" s="1">
        <f t="shared" ref="L28:L38" si="2">SUM(D28:K28)</f>
        <v>0</v>
      </c>
    </row>
    <row r="29" spans="2:13" ht="15.75" x14ac:dyDescent="0.25">
      <c r="B29" s="15">
        <v>3</v>
      </c>
      <c r="C29" s="16" t="s">
        <v>5</v>
      </c>
      <c r="D29" s="24"/>
      <c r="E29" s="24"/>
      <c r="F29" s="24"/>
      <c r="G29" s="24"/>
      <c r="H29" s="24"/>
      <c r="I29" s="24"/>
      <c r="J29" s="25"/>
      <c r="K29" s="26"/>
      <c r="L29" s="1">
        <f t="shared" si="2"/>
        <v>0</v>
      </c>
    </row>
    <row r="30" spans="2:13" ht="15.75" x14ac:dyDescent="0.25">
      <c r="B30" s="15">
        <v>4</v>
      </c>
      <c r="C30" s="16" t="s">
        <v>9</v>
      </c>
      <c r="D30" s="24"/>
      <c r="E30" s="24"/>
      <c r="F30" s="24"/>
      <c r="G30" s="24"/>
      <c r="H30" s="24"/>
      <c r="I30" s="24"/>
      <c r="J30" s="25"/>
      <c r="K30" s="26"/>
      <c r="L30" s="1">
        <f t="shared" si="2"/>
        <v>0</v>
      </c>
    </row>
    <row r="31" spans="2:13" ht="15.75" x14ac:dyDescent="0.25">
      <c r="B31" s="15">
        <v>5</v>
      </c>
      <c r="C31" s="16" t="s">
        <v>10</v>
      </c>
      <c r="D31" s="24"/>
      <c r="E31" s="24"/>
      <c r="F31" s="24"/>
      <c r="G31" s="24"/>
      <c r="H31" s="24"/>
      <c r="I31" s="24"/>
      <c r="J31" s="25"/>
      <c r="K31" s="26"/>
      <c r="L31" s="1">
        <f t="shared" si="2"/>
        <v>0</v>
      </c>
    </row>
    <row r="32" spans="2:13" ht="15.75" x14ac:dyDescent="0.25">
      <c r="B32" s="15">
        <v>6</v>
      </c>
      <c r="C32" s="16" t="s">
        <v>11</v>
      </c>
      <c r="D32" s="24"/>
      <c r="E32" s="24"/>
      <c r="F32" s="24"/>
      <c r="G32" s="24"/>
      <c r="H32" s="24"/>
      <c r="I32" s="24"/>
      <c r="J32" s="25"/>
      <c r="K32" s="26"/>
      <c r="L32" s="1">
        <f t="shared" si="2"/>
        <v>0</v>
      </c>
    </row>
    <row r="33" spans="2:12" ht="15.75" x14ac:dyDescent="0.25">
      <c r="B33" s="15">
        <v>7</v>
      </c>
      <c r="C33" s="16" t="s">
        <v>12</v>
      </c>
      <c r="D33" s="24"/>
      <c r="E33" s="24"/>
      <c r="F33" s="24"/>
      <c r="G33" s="24"/>
      <c r="H33" s="24"/>
      <c r="I33" s="24"/>
      <c r="J33" s="25"/>
      <c r="K33" s="26"/>
      <c r="L33" s="1">
        <f t="shared" si="2"/>
        <v>0</v>
      </c>
    </row>
    <row r="34" spans="2:12" ht="15.75" x14ac:dyDescent="0.25">
      <c r="B34" s="15">
        <v>8</v>
      </c>
      <c r="C34" s="16" t="s">
        <v>13</v>
      </c>
      <c r="D34" s="24"/>
      <c r="E34" s="24"/>
      <c r="F34" s="24"/>
      <c r="G34" s="24"/>
      <c r="H34" s="24"/>
      <c r="I34" s="24"/>
      <c r="J34" s="25"/>
      <c r="K34" s="26"/>
      <c r="L34" s="1">
        <f t="shared" si="2"/>
        <v>0</v>
      </c>
    </row>
    <row r="35" spans="2:12" ht="15.75" x14ac:dyDescent="0.25">
      <c r="B35" s="15">
        <v>9</v>
      </c>
      <c r="C35" s="16" t="s">
        <v>14</v>
      </c>
      <c r="D35" s="24"/>
      <c r="E35" s="24"/>
      <c r="F35" s="24"/>
      <c r="G35" s="24"/>
      <c r="H35" s="24"/>
      <c r="I35" s="24"/>
      <c r="J35" s="25"/>
      <c r="K35" s="26"/>
      <c r="L35" s="1">
        <f t="shared" si="2"/>
        <v>0</v>
      </c>
    </row>
    <row r="36" spans="2:12" ht="15.75" x14ac:dyDescent="0.25">
      <c r="B36" s="15">
        <v>10</v>
      </c>
      <c r="C36" s="16" t="s">
        <v>15</v>
      </c>
      <c r="D36" s="24"/>
      <c r="E36" s="24"/>
      <c r="F36" s="24"/>
      <c r="G36" s="24"/>
      <c r="H36" s="24"/>
      <c r="I36" s="24"/>
      <c r="J36" s="25"/>
      <c r="K36" s="26"/>
      <c r="L36" s="1">
        <f t="shared" si="2"/>
        <v>0</v>
      </c>
    </row>
    <row r="37" spans="2:12" ht="15.75" x14ac:dyDescent="0.25">
      <c r="B37" s="15">
        <v>11</v>
      </c>
      <c r="C37" s="16" t="s">
        <v>16</v>
      </c>
      <c r="D37" s="24"/>
      <c r="E37" s="24"/>
      <c r="F37" s="24"/>
      <c r="G37" s="24"/>
      <c r="H37" s="24"/>
      <c r="I37" s="24"/>
      <c r="J37" s="25"/>
      <c r="K37" s="26"/>
      <c r="L37" s="1">
        <f t="shared" si="2"/>
        <v>0</v>
      </c>
    </row>
    <row r="38" spans="2:12" ht="15.75" x14ac:dyDescent="0.25">
      <c r="B38" s="15">
        <v>12</v>
      </c>
      <c r="C38" s="16" t="s">
        <v>17</v>
      </c>
      <c r="D38" s="24"/>
      <c r="E38" s="24"/>
      <c r="F38" s="24"/>
      <c r="G38" s="24"/>
      <c r="H38" s="24"/>
      <c r="I38" s="24"/>
      <c r="J38" s="25"/>
      <c r="K38" s="26"/>
      <c r="L38" s="1">
        <f t="shared" si="2"/>
        <v>0</v>
      </c>
    </row>
    <row r="40" spans="2:12" x14ac:dyDescent="0.25">
      <c r="C40" s="7" t="s">
        <v>23</v>
      </c>
      <c r="D40" s="1">
        <f>SUM(D27:D38)</f>
        <v>0</v>
      </c>
      <c r="E40" s="1">
        <f t="shared" ref="E40:L40" si="3">SUM(E27:E38)</f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0</v>
      </c>
    </row>
    <row r="42" spans="2:12" x14ac:dyDescent="0.25">
      <c r="C42" t="s">
        <v>29</v>
      </c>
    </row>
    <row r="45" spans="2:12" ht="23.25" x14ac:dyDescent="0.35">
      <c r="D45" s="11" t="s">
        <v>41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0</v>
      </c>
      <c r="E48" s="20">
        <f>E5+E27</f>
        <v>0</v>
      </c>
      <c r="F48" s="20">
        <f>F5+F27</f>
        <v>0</v>
      </c>
      <c r="G48" s="20">
        <f>G5+G27</f>
        <v>0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0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0</v>
      </c>
      <c r="E49" s="20">
        <f t="shared" si="5"/>
        <v>0</v>
      </c>
      <c r="F49" s="20">
        <f t="shared" si="5"/>
        <v>0</v>
      </c>
      <c r="G49" s="20">
        <f t="shared" si="5"/>
        <v>0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0</v>
      </c>
    </row>
    <row r="50" spans="2:12" ht="15.75" x14ac:dyDescent="0.25">
      <c r="B50" s="15">
        <v>3</v>
      </c>
      <c r="C50" s="16" t="s">
        <v>5</v>
      </c>
      <c r="D50" s="20">
        <f t="shared" si="5"/>
        <v>0</v>
      </c>
      <c r="E50" s="20">
        <f t="shared" si="5"/>
        <v>0</v>
      </c>
      <c r="F50" s="20">
        <f t="shared" si="5"/>
        <v>0</v>
      </c>
      <c r="G50" s="20">
        <f t="shared" si="5"/>
        <v>0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0</v>
      </c>
    </row>
    <row r="51" spans="2:12" ht="15.75" x14ac:dyDescent="0.25">
      <c r="B51" s="15">
        <v>4</v>
      </c>
      <c r="C51" s="16" t="s">
        <v>9</v>
      </c>
      <c r="D51" s="20">
        <f t="shared" si="5"/>
        <v>0</v>
      </c>
      <c r="E51" s="20">
        <f t="shared" si="5"/>
        <v>0</v>
      </c>
      <c r="F51" s="20">
        <f t="shared" si="5"/>
        <v>0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0</v>
      </c>
    </row>
    <row r="52" spans="2:12" ht="15.75" x14ac:dyDescent="0.25">
      <c r="B52" s="15">
        <v>5</v>
      </c>
      <c r="C52" s="16" t="s">
        <v>10</v>
      </c>
      <c r="D52" s="20">
        <f t="shared" si="5"/>
        <v>0</v>
      </c>
      <c r="E52" s="20">
        <f t="shared" si="5"/>
        <v>0</v>
      </c>
      <c r="F52" s="20">
        <f t="shared" si="5"/>
        <v>0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0</v>
      </c>
    </row>
    <row r="53" spans="2:12" ht="15.75" x14ac:dyDescent="0.25">
      <c r="B53" s="15">
        <v>6</v>
      </c>
      <c r="C53" s="16" t="s">
        <v>11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0</v>
      </c>
    </row>
    <row r="54" spans="2:12" ht="15.75" x14ac:dyDescent="0.25">
      <c r="B54" s="15">
        <v>7</v>
      </c>
      <c r="C54" s="16" t="s">
        <v>12</v>
      </c>
      <c r="D54" s="20">
        <f t="shared" si="5"/>
        <v>0</v>
      </c>
      <c r="E54" s="20">
        <f t="shared" si="5"/>
        <v>0</v>
      </c>
      <c r="F54" s="20">
        <f t="shared" si="5"/>
        <v>0</v>
      </c>
      <c r="G54" s="20">
        <f t="shared" si="5"/>
        <v>0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0</v>
      </c>
    </row>
    <row r="55" spans="2:12" ht="15.75" x14ac:dyDescent="0.25">
      <c r="B55" s="15">
        <v>8</v>
      </c>
      <c r="C55" s="16" t="s">
        <v>13</v>
      </c>
      <c r="D55" s="20">
        <f t="shared" si="5"/>
        <v>0</v>
      </c>
      <c r="E55" s="20">
        <f t="shared" si="5"/>
        <v>0</v>
      </c>
      <c r="F55" s="20">
        <f t="shared" si="5"/>
        <v>0</v>
      </c>
      <c r="G55" s="20">
        <f t="shared" si="5"/>
        <v>0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0</v>
      </c>
    </row>
    <row r="56" spans="2:12" ht="15.75" x14ac:dyDescent="0.25">
      <c r="B56" s="15">
        <v>9</v>
      </c>
      <c r="C56" s="16" t="s">
        <v>14</v>
      </c>
      <c r="D56" s="20">
        <f t="shared" si="5"/>
        <v>0</v>
      </c>
      <c r="E56" s="20">
        <f t="shared" si="5"/>
        <v>0</v>
      </c>
      <c r="F56" s="20">
        <f t="shared" si="5"/>
        <v>0</v>
      </c>
      <c r="G56" s="20">
        <f t="shared" si="5"/>
        <v>0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0</v>
      </c>
    </row>
    <row r="57" spans="2:12" ht="15.75" x14ac:dyDescent="0.25">
      <c r="B57" s="15">
        <v>10</v>
      </c>
      <c r="C57" s="16" t="s">
        <v>15</v>
      </c>
      <c r="D57" s="20">
        <f t="shared" si="5"/>
        <v>0</v>
      </c>
      <c r="E57" s="20">
        <f t="shared" si="5"/>
        <v>0</v>
      </c>
      <c r="F57" s="20">
        <f t="shared" si="5"/>
        <v>0</v>
      </c>
      <c r="G57" s="20">
        <f t="shared" si="5"/>
        <v>0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0</v>
      </c>
    </row>
    <row r="58" spans="2:12" ht="15.75" x14ac:dyDescent="0.25">
      <c r="B58" s="15">
        <v>11</v>
      </c>
      <c r="C58" s="16" t="s">
        <v>16</v>
      </c>
      <c r="D58" s="20">
        <f t="shared" si="5"/>
        <v>0</v>
      </c>
      <c r="E58" s="20">
        <f t="shared" si="5"/>
        <v>0</v>
      </c>
      <c r="F58" s="20">
        <f t="shared" si="5"/>
        <v>0</v>
      </c>
      <c r="G58" s="20">
        <f t="shared" si="5"/>
        <v>0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0</v>
      </c>
    </row>
    <row r="59" spans="2:12" ht="15.75" x14ac:dyDescent="0.25">
      <c r="B59" s="15">
        <v>12</v>
      </c>
      <c r="C59" s="16" t="s">
        <v>17</v>
      </c>
      <c r="D59" s="20">
        <f t="shared" si="5"/>
        <v>0</v>
      </c>
      <c r="E59" s="20">
        <f t="shared" si="5"/>
        <v>0</v>
      </c>
      <c r="F59" s="20">
        <f t="shared" si="5"/>
        <v>0</v>
      </c>
      <c r="G59" s="20">
        <f t="shared" si="5"/>
        <v>0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0</v>
      </c>
    </row>
    <row r="61" spans="2:12" x14ac:dyDescent="0.25">
      <c r="C61" s="7" t="s">
        <v>4</v>
      </c>
      <c r="D61" s="1">
        <f>SUM(D48:D59)</f>
        <v>0</v>
      </c>
      <c r="E61" s="1">
        <f t="shared" ref="E61:K61" si="7">SUM(E48:E59)</f>
        <v>0</v>
      </c>
      <c r="F61" s="1">
        <f t="shared" si="7"/>
        <v>0</v>
      </c>
      <c r="G61" s="1">
        <f t="shared" si="7"/>
        <v>0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0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103" zoomScaleNormal="103" workbookViewId="0">
      <pane xSplit="2" ySplit="3" topLeftCell="D5" activePane="bottomRight" state="frozen"/>
      <selection activeCell="B2" sqref="B2"/>
      <selection pane="topRight" activeCell="D2" sqref="D2"/>
      <selection pane="bottomLeft" activeCell="B4" sqref="B4"/>
      <selection pane="bottomRight" activeCell="K144" sqref="K144:W154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57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/>
      <c r="E5" s="17"/>
      <c r="F5" s="17"/>
      <c r="G5" s="17"/>
      <c r="H5" s="17"/>
      <c r="I5" s="17"/>
      <c r="J5" s="18"/>
      <c r="K5" s="19"/>
      <c r="L5" s="1">
        <f>SUM(D5:K5)</f>
        <v>0</v>
      </c>
    </row>
    <row r="6" spans="2:15" ht="15.75" x14ac:dyDescent="0.25">
      <c r="B6" s="15">
        <v>2</v>
      </c>
      <c r="C6" s="16" t="s">
        <v>8</v>
      </c>
      <c r="D6" s="17"/>
      <c r="E6" s="17"/>
      <c r="F6" s="17"/>
      <c r="G6" s="17"/>
      <c r="H6" s="17"/>
      <c r="I6" s="17"/>
      <c r="J6" s="18"/>
      <c r="K6" s="19"/>
      <c r="L6" s="1">
        <f t="shared" ref="L6:L16" si="0">SUM(D6:K6)</f>
        <v>0</v>
      </c>
    </row>
    <row r="7" spans="2:15" ht="15.75" x14ac:dyDescent="0.25">
      <c r="B7" s="15">
        <v>3</v>
      </c>
      <c r="C7" s="16" t="s">
        <v>5</v>
      </c>
      <c r="D7" s="17"/>
      <c r="E7" s="17"/>
      <c r="F7" s="17"/>
      <c r="G7" s="17"/>
      <c r="H7" s="17"/>
      <c r="I7" s="17"/>
      <c r="J7" s="18"/>
      <c r="K7" s="19"/>
      <c r="L7" s="1">
        <f t="shared" si="0"/>
        <v>0</v>
      </c>
    </row>
    <row r="8" spans="2:15" ht="15.75" x14ac:dyDescent="0.25">
      <c r="B8" s="15">
        <v>4</v>
      </c>
      <c r="C8" s="16" t="s">
        <v>9</v>
      </c>
      <c r="D8" s="17"/>
      <c r="E8" s="17"/>
      <c r="F8" s="17"/>
      <c r="G8" s="17"/>
      <c r="H8" s="17"/>
      <c r="I8" s="17"/>
      <c r="J8" s="18"/>
      <c r="K8" s="19"/>
      <c r="L8" s="1">
        <f t="shared" si="0"/>
        <v>0</v>
      </c>
    </row>
    <row r="9" spans="2:15" ht="15.75" x14ac:dyDescent="0.25">
      <c r="B9" s="15">
        <v>5</v>
      </c>
      <c r="C9" s="16" t="s">
        <v>10</v>
      </c>
      <c r="D9" s="17"/>
      <c r="E9" s="17"/>
      <c r="F9" s="17"/>
      <c r="G9" s="17"/>
      <c r="H9" s="17"/>
      <c r="I9" s="17"/>
      <c r="J9" s="18"/>
      <c r="K9" s="19"/>
      <c r="L9" s="1">
        <f t="shared" si="0"/>
        <v>0</v>
      </c>
    </row>
    <row r="10" spans="2:15" ht="15.75" x14ac:dyDescent="0.25">
      <c r="B10" s="15">
        <v>6</v>
      </c>
      <c r="C10" s="16" t="s">
        <v>11</v>
      </c>
      <c r="D10" s="17"/>
      <c r="E10" s="17"/>
      <c r="F10" s="17"/>
      <c r="G10" s="17"/>
      <c r="H10" s="17"/>
      <c r="I10" s="17"/>
      <c r="J10" s="18"/>
      <c r="K10" s="19"/>
      <c r="L10" s="1">
        <f t="shared" si="0"/>
        <v>0</v>
      </c>
    </row>
    <row r="11" spans="2:15" ht="15.75" x14ac:dyDescent="0.25">
      <c r="B11" s="15">
        <v>7</v>
      </c>
      <c r="C11" s="16" t="s">
        <v>12</v>
      </c>
      <c r="D11" s="17"/>
      <c r="E11" s="17"/>
      <c r="F11" s="17"/>
      <c r="G11" s="17"/>
      <c r="H11" s="17"/>
      <c r="I11" s="17"/>
      <c r="J11" s="18"/>
      <c r="K11" s="19"/>
      <c r="L11" s="1">
        <f t="shared" si="0"/>
        <v>0</v>
      </c>
    </row>
    <row r="12" spans="2:15" ht="15.75" x14ac:dyDescent="0.25">
      <c r="B12" s="15">
        <v>8</v>
      </c>
      <c r="C12" s="16" t="s">
        <v>13</v>
      </c>
      <c r="D12" s="17"/>
      <c r="E12" s="17"/>
      <c r="F12" s="17"/>
      <c r="G12" s="17"/>
      <c r="H12" s="17"/>
      <c r="I12" s="17"/>
      <c r="J12" s="18"/>
      <c r="K12" s="19"/>
      <c r="L12" s="1">
        <f t="shared" si="0"/>
        <v>0</v>
      </c>
    </row>
    <row r="13" spans="2:15" ht="15.75" x14ac:dyDescent="0.25">
      <c r="B13" s="15">
        <v>9</v>
      </c>
      <c r="C13" s="16" t="s">
        <v>14</v>
      </c>
      <c r="D13" s="17"/>
      <c r="E13" s="17"/>
      <c r="F13" s="17"/>
      <c r="G13" s="17"/>
      <c r="H13" s="17"/>
      <c r="I13" s="17"/>
      <c r="J13" s="18"/>
      <c r="K13" s="19"/>
      <c r="L13" s="1">
        <f t="shared" si="0"/>
        <v>0</v>
      </c>
    </row>
    <row r="14" spans="2:15" ht="15.75" x14ac:dyDescent="0.25">
      <c r="B14" s="15">
        <v>10</v>
      </c>
      <c r="C14" s="16" t="s">
        <v>15</v>
      </c>
      <c r="D14" s="17"/>
      <c r="E14" s="17"/>
      <c r="F14" s="17"/>
      <c r="G14" s="17"/>
      <c r="H14" s="17"/>
      <c r="I14" s="17"/>
      <c r="J14" s="18"/>
      <c r="K14" s="19"/>
      <c r="L14" s="1">
        <f t="shared" si="0"/>
        <v>0</v>
      </c>
    </row>
    <row r="15" spans="2:15" ht="15.75" x14ac:dyDescent="0.25">
      <c r="B15" s="15">
        <v>11</v>
      </c>
      <c r="C15" s="16" t="s">
        <v>16</v>
      </c>
      <c r="D15" s="17"/>
      <c r="E15" s="17"/>
      <c r="F15" s="17"/>
      <c r="G15" s="17"/>
      <c r="H15" s="17"/>
      <c r="I15" s="17"/>
      <c r="J15" s="18"/>
      <c r="K15" s="19"/>
      <c r="L15" s="1">
        <f t="shared" si="0"/>
        <v>0</v>
      </c>
    </row>
    <row r="16" spans="2:15" ht="15.75" x14ac:dyDescent="0.25">
      <c r="B16" s="15">
        <v>12</v>
      </c>
      <c r="C16" s="16" t="s">
        <v>17</v>
      </c>
      <c r="D16" s="17"/>
      <c r="E16" s="17"/>
      <c r="F16" s="17"/>
      <c r="G16" s="17"/>
      <c r="H16" s="17"/>
      <c r="I16" s="17"/>
      <c r="J16" s="18"/>
      <c r="K16" s="19"/>
      <c r="L16" s="1">
        <f t="shared" si="0"/>
        <v>0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0</v>
      </c>
      <c r="E18" s="1">
        <f t="shared" ref="E18:L18" si="1">SUM(E5:E16)</f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0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58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/>
      <c r="E27" s="24"/>
      <c r="F27" s="24"/>
      <c r="G27" s="24"/>
      <c r="H27" s="24"/>
      <c r="I27" s="24"/>
      <c r="J27" s="25"/>
      <c r="K27" s="26"/>
      <c r="L27" s="1">
        <f>SUM(D27:K27)</f>
        <v>0</v>
      </c>
    </row>
    <row r="28" spans="2:13" ht="15.75" x14ac:dyDescent="0.25">
      <c r="B28" s="15">
        <v>2</v>
      </c>
      <c r="C28" s="16" t="s">
        <v>8</v>
      </c>
      <c r="D28" s="24"/>
      <c r="E28" s="24"/>
      <c r="F28" s="24"/>
      <c r="G28" s="24"/>
      <c r="H28" s="24"/>
      <c r="I28" s="24"/>
      <c r="J28" s="25"/>
      <c r="K28" s="26"/>
      <c r="L28" s="1">
        <f t="shared" ref="L28:L38" si="2">SUM(D28:K28)</f>
        <v>0</v>
      </c>
    </row>
    <row r="29" spans="2:13" ht="15.75" x14ac:dyDescent="0.25">
      <c r="B29" s="15">
        <v>3</v>
      </c>
      <c r="C29" s="16" t="s">
        <v>5</v>
      </c>
      <c r="D29" s="24"/>
      <c r="E29" s="24"/>
      <c r="F29" s="24"/>
      <c r="G29" s="24"/>
      <c r="H29" s="24"/>
      <c r="I29" s="24"/>
      <c r="J29" s="25"/>
      <c r="K29" s="26"/>
      <c r="L29" s="1">
        <f t="shared" si="2"/>
        <v>0</v>
      </c>
    </row>
    <row r="30" spans="2:13" ht="15.75" x14ac:dyDescent="0.25">
      <c r="B30" s="15">
        <v>4</v>
      </c>
      <c r="C30" s="16" t="s">
        <v>9</v>
      </c>
      <c r="D30" s="24"/>
      <c r="E30" s="24"/>
      <c r="F30" s="24"/>
      <c r="G30" s="24"/>
      <c r="H30" s="24"/>
      <c r="I30" s="24"/>
      <c r="J30" s="25"/>
      <c r="K30" s="26"/>
      <c r="L30" s="1">
        <f t="shared" si="2"/>
        <v>0</v>
      </c>
    </row>
    <row r="31" spans="2:13" ht="15.75" x14ac:dyDescent="0.25">
      <c r="B31" s="15">
        <v>5</v>
      </c>
      <c r="C31" s="16" t="s">
        <v>10</v>
      </c>
      <c r="D31" s="24"/>
      <c r="E31" s="24"/>
      <c r="F31" s="24"/>
      <c r="G31" s="24"/>
      <c r="H31" s="24"/>
      <c r="I31" s="24"/>
      <c r="J31" s="25"/>
      <c r="K31" s="26"/>
      <c r="L31" s="1">
        <f t="shared" si="2"/>
        <v>0</v>
      </c>
    </row>
    <row r="32" spans="2:13" ht="15.75" x14ac:dyDescent="0.25">
      <c r="B32" s="15">
        <v>6</v>
      </c>
      <c r="C32" s="16" t="s">
        <v>11</v>
      </c>
      <c r="D32" s="24"/>
      <c r="E32" s="24"/>
      <c r="F32" s="24"/>
      <c r="G32" s="24"/>
      <c r="H32" s="24"/>
      <c r="I32" s="24"/>
      <c r="J32" s="25"/>
      <c r="K32" s="26"/>
      <c r="L32" s="1">
        <f t="shared" si="2"/>
        <v>0</v>
      </c>
    </row>
    <row r="33" spans="2:12" ht="15.75" x14ac:dyDescent="0.25">
      <c r="B33" s="15">
        <v>7</v>
      </c>
      <c r="C33" s="16" t="s">
        <v>12</v>
      </c>
      <c r="D33" s="24"/>
      <c r="E33" s="24"/>
      <c r="F33" s="24"/>
      <c r="G33" s="24"/>
      <c r="H33" s="24"/>
      <c r="I33" s="24"/>
      <c r="J33" s="25"/>
      <c r="K33" s="26"/>
      <c r="L33" s="1">
        <f t="shared" si="2"/>
        <v>0</v>
      </c>
    </row>
    <row r="34" spans="2:12" ht="15.75" x14ac:dyDescent="0.25">
      <c r="B34" s="15">
        <v>8</v>
      </c>
      <c r="C34" s="16" t="s">
        <v>13</v>
      </c>
      <c r="D34" s="24"/>
      <c r="E34" s="24"/>
      <c r="F34" s="24"/>
      <c r="G34" s="24"/>
      <c r="H34" s="24"/>
      <c r="I34" s="24"/>
      <c r="J34" s="25"/>
      <c r="K34" s="26"/>
      <c r="L34" s="1">
        <f t="shared" si="2"/>
        <v>0</v>
      </c>
    </row>
    <row r="35" spans="2:12" ht="15.75" x14ac:dyDescent="0.25">
      <c r="B35" s="15">
        <v>9</v>
      </c>
      <c r="C35" s="16" t="s">
        <v>14</v>
      </c>
      <c r="D35" s="24"/>
      <c r="E35" s="24"/>
      <c r="F35" s="24"/>
      <c r="G35" s="24"/>
      <c r="H35" s="24"/>
      <c r="I35" s="24"/>
      <c r="J35" s="25"/>
      <c r="K35" s="26"/>
      <c r="L35" s="1">
        <f t="shared" si="2"/>
        <v>0</v>
      </c>
    </row>
    <row r="36" spans="2:12" ht="15.75" x14ac:dyDescent="0.25">
      <c r="B36" s="15">
        <v>10</v>
      </c>
      <c r="C36" s="16" t="s">
        <v>15</v>
      </c>
      <c r="D36" s="24"/>
      <c r="E36" s="24"/>
      <c r="F36" s="24"/>
      <c r="G36" s="24"/>
      <c r="H36" s="24"/>
      <c r="I36" s="24"/>
      <c r="J36" s="25"/>
      <c r="K36" s="26"/>
      <c r="L36" s="1">
        <f t="shared" si="2"/>
        <v>0</v>
      </c>
    </row>
    <row r="37" spans="2:12" ht="15.75" x14ac:dyDescent="0.25">
      <c r="B37" s="15">
        <v>11</v>
      </c>
      <c r="C37" s="16" t="s">
        <v>16</v>
      </c>
      <c r="D37" s="24"/>
      <c r="E37" s="24"/>
      <c r="F37" s="24"/>
      <c r="G37" s="24"/>
      <c r="H37" s="24"/>
      <c r="I37" s="24"/>
      <c r="J37" s="25"/>
      <c r="K37" s="26"/>
      <c r="L37" s="1">
        <f t="shared" si="2"/>
        <v>0</v>
      </c>
    </row>
    <row r="38" spans="2:12" ht="15.75" x14ac:dyDescent="0.25">
      <c r="B38" s="15">
        <v>12</v>
      </c>
      <c r="C38" s="16" t="s">
        <v>17</v>
      </c>
      <c r="D38" s="24"/>
      <c r="E38" s="24"/>
      <c r="F38" s="24"/>
      <c r="G38" s="24"/>
      <c r="H38" s="24"/>
      <c r="I38" s="24"/>
      <c r="J38" s="25"/>
      <c r="K38" s="26"/>
      <c r="L38" s="1">
        <f t="shared" si="2"/>
        <v>0</v>
      </c>
    </row>
    <row r="40" spans="2:12" x14ac:dyDescent="0.25">
      <c r="C40" s="7" t="s">
        <v>23</v>
      </c>
      <c r="D40" s="1">
        <f>SUM(D27:D38)</f>
        <v>0</v>
      </c>
      <c r="E40" s="1">
        <f t="shared" ref="E40:L40" si="3">SUM(E27:E38)</f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0</v>
      </c>
    </row>
    <row r="42" spans="2:12" x14ac:dyDescent="0.25">
      <c r="C42" t="s">
        <v>29</v>
      </c>
    </row>
    <row r="45" spans="2:12" ht="23.25" x14ac:dyDescent="0.35">
      <c r="D45" s="11" t="s">
        <v>59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0</v>
      </c>
      <c r="E48" s="20">
        <f>E5+E27</f>
        <v>0</v>
      </c>
      <c r="F48" s="20">
        <f>F5+F27</f>
        <v>0</v>
      </c>
      <c r="G48" s="20">
        <f>G5+G27</f>
        <v>0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0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0</v>
      </c>
      <c r="E49" s="20">
        <f t="shared" si="5"/>
        <v>0</v>
      </c>
      <c r="F49" s="20">
        <f t="shared" si="5"/>
        <v>0</v>
      </c>
      <c r="G49" s="20">
        <f t="shared" si="5"/>
        <v>0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0</v>
      </c>
    </row>
    <row r="50" spans="2:12" ht="15.75" x14ac:dyDescent="0.25">
      <c r="B50" s="15">
        <v>3</v>
      </c>
      <c r="C50" s="16" t="s">
        <v>5</v>
      </c>
      <c r="D50" s="20">
        <f t="shared" si="5"/>
        <v>0</v>
      </c>
      <c r="E50" s="20">
        <f t="shared" si="5"/>
        <v>0</v>
      </c>
      <c r="F50" s="20">
        <f t="shared" si="5"/>
        <v>0</v>
      </c>
      <c r="G50" s="20">
        <f t="shared" si="5"/>
        <v>0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0</v>
      </c>
    </row>
    <row r="51" spans="2:12" ht="15.75" x14ac:dyDescent="0.25">
      <c r="B51" s="15">
        <v>4</v>
      </c>
      <c r="C51" s="16" t="s">
        <v>9</v>
      </c>
      <c r="D51" s="20">
        <f t="shared" si="5"/>
        <v>0</v>
      </c>
      <c r="E51" s="20">
        <f t="shared" si="5"/>
        <v>0</v>
      </c>
      <c r="F51" s="20">
        <f t="shared" si="5"/>
        <v>0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0</v>
      </c>
    </row>
    <row r="52" spans="2:12" ht="15.75" x14ac:dyDescent="0.25">
      <c r="B52" s="15">
        <v>5</v>
      </c>
      <c r="C52" s="16" t="s">
        <v>10</v>
      </c>
      <c r="D52" s="20">
        <f t="shared" si="5"/>
        <v>0</v>
      </c>
      <c r="E52" s="20">
        <f t="shared" si="5"/>
        <v>0</v>
      </c>
      <c r="F52" s="20">
        <f t="shared" si="5"/>
        <v>0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0</v>
      </c>
    </row>
    <row r="53" spans="2:12" ht="15.75" x14ac:dyDescent="0.25">
      <c r="B53" s="15">
        <v>6</v>
      </c>
      <c r="C53" s="16" t="s">
        <v>11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0</v>
      </c>
    </row>
    <row r="54" spans="2:12" ht="15.75" x14ac:dyDescent="0.25">
      <c r="B54" s="15">
        <v>7</v>
      </c>
      <c r="C54" s="16" t="s">
        <v>12</v>
      </c>
      <c r="D54" s="20">
        <f t="shared" si="5"/>
        <v>0</v>
      </c>
      <c r="E54" s="20">
        <f t="shared" si="5"/>
        <v>0</v>
      </c>
      <c r="F54" s="20">
        <f t="shared" si="5"/>
        <v>0</v>
      </c>
      <c r="G54" s="20">
        <f t="shared" si="5"/>
        <v>0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0</v>
      </c>
    </row>
    <row r="55" spans="2:12" ht="15.75" x14ac:dyDescent="0.25">
      <c r="B55" s="15">
        <v>8</v>
      </c>
      <c r="C55" s="16" t="s">
        <v>13</v>
      </c>
      <c r="D55" s="20">
        <f t="shared" si="5"/>
        <v>0</v>
      </c>
      <c r="E55" s="20">
        <f t="shared" si="5"/>
        <v>0</v>
      </c>
      <c r="F55" s="20">
        <f t="shared" si="5"/>
        <v>0</v>
      </c>
      <c r="G55" s="20">
        <f t="shared" si="5"/>
        <v>0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0</v>
      </c>
    </row>
    <row r="56" spans="2:12" ht="15.75" x14ac:dyDescent="0.25">
      <c r="B56" s="15">
        <v>9</v>
      </c>
      <c r="C56" s="16" t="s">
        <v>14</v>
      </c>
      <c r="D56" s="20">
        <f t="shared" si="5"/>
        <v>0</v>
      </c>
      <c r="E56" s="20">
        <f t="shared" si="5"/>
        <v>0</v>
      </c>
      <c r="F56" s="20">
        <f t="shared" si="5"/>
        <v>0</v>
      </c>
      <c r="G56" s="20">
        <f t="shared" si="5"/>
        <v>0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0</v>
      </c>
    </row>
    <row r="57" spans="2:12" ht="15.75" x14ac:dyDescent="0.25">
      <c r="B57" s="15">
        <v>10</v>
      </c>
      <c r="C57" s="16" t="s">
        <v>15</v>
      </c>
      <c r="D57" s="20">
        <f t="shared" si="5"/>
        <v>0</v>
      </c>
      <c r="E57" s="20">
        <f t="shared" si="5"/>
        <v>0</v>
      </c>
      <c r="F57" s="20">
        <f t="shared" si="5"/>
        <v>0</v>
      </c>
      <c r="G57" s="20">
        <f t="shared" si="5"/>
        <v>0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0</v>
      </c>
    </row>
    <row r="58" spans="2:12" ht="15.75" x14ac:dyDescent="0.25">
      <c r="B58" s="15">
        <v>11</v>
      </c>
      <c r="C58" s="16" t="s">
        <v>16</v>
      </c>
      <c r="D58" s="20">
        <f t="shared" si="5"/>
        <v>0</v>
      </c>
      <c r="E58" s="20">
        <f t="shared" si="5"/>
        <v>0</v>
      </c>
      <c r="F58" s="20">
        <f t="shared" si="5"/>
        <v>0</v>
      </c>
      <c r="G58" s="20">
        <f t="shared" si="5"/>
        <v>0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0</v>
      </c>
    </row>
    <row r="59" spans="2:12" ht="15.75" x14ac:dyDescent="0.25">
      <c r="B59" s="15">
        <v>12</v>
      </c>
      <c r="C59" s="16" t="s">
        <v>17</v>
      </c>
      <c r="D59" s="20">
        <f t="shared" si="5"/>
        <v>0</v>
      </c>
      <c r="E59" s="20">
        <f t="shared" si="5"/>
        <v>0</v>
      </c>
      <c r="F59" s="20">
        <f t="shared" si="5"/>
        <v>0</v>
      </c>
      <c r="G59" s="20">
        <f t="shared" si="5"/>
        <v>0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0</v>
      </c>
    </row>
    <row r="61" spans="2:12" x14ac:dyDescent="0.25">
      <c r="C61" s="7" t="s">
        <v>4</v>
      </c>
      <c r="D61" s="1">
        <f>SUM(D48:D59)</f>
        <v>0</v>
      </c>
      <c r="E61" s="1">
        <f t="shared" ref="E61:K61" si="7">SUM(E48:E59)</f>
        <v>0</v>
      </c>
      <c r="F61" s="1">
        <f t="shared" si="7"/>
        <v>0</v>
      </c>
      <c r="G61" s="1">
        <f t="shared" si="7"/>
        <v>0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0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Normal="100" workbookViewId="0">
      <pane xSplit="2" ySplit="3" topLeftCell="H5" activePane="bottomRight" state="frozen"/>
      <selection activeCell="B2" sqref="B2"/>
      <selection pane="topRight" activeCell="D2" sqref="D2"/>
      <selection pane="bottomLeft" activeCell="B4" sqref="B4"/>
      <selection pane="bottomRight" activeCell="K142" sqref="K142:W153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36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/>
      <c r="E5" s="17"/>
      <c r="F5" s="17"/>
      <c r="G5" s="17"/>
      <c r="H5" s="17"/>
      <c r="I5" s="17"/>
      <c r="J5" s="18"/>
      <c r="K5" s="19"/>
      <c r="L5" s="1">
        <f>SUM(D5:K5)</f>
        <v>0</v>
      </c>
    </row>
    <row r="6" spans="2:15" ht="15.75" x14ac:dyDescent="0.25">
      <c r="B6" s="15">
        <v>2</v>
      </c>
      <c r="C6" s="16" t="s">
        <v>8</v>
      </c>
      <c r="D6" s="17"/>
      <c r="E6" s="17"/>
      <c r="F6" s="17"/>
      <c r="G6" s="17"/>
      <c r="H6" s="17"/>
      <c r="I6" s="17"/>
      <c r="J6" s="18"/>
      <c r="K6" s="19"/>
      <c r="L6" s="1">
        <f t="shared" ref="L6:L16" si="0">SUM(D6:K6)</f>
        <v>0</v>
      </c>
    </row>
    <row r="7" spans="2:15" ht="15.75" x14ac:dyDescent="0.25">
      <c r="B7" s="15">
        <v>3</v>
      </c>
      <c r="C7" s="16" t="s">
        <v>5</v>
      </c>
      <c r="D7" s="17"/>
      <c r="E7" s="17"/>
      <c r="F7" s="17"/>
      <c r="G7" s="17"/>
      <c r="H7" s="17"/>
      <c r="I7" s="17"/>
      <c r="J7" s="18"/>
      <c r="K7" s="19"/>
      <c r="L7" s="1">
        <f t="shared" si="0"/>
        <v>0</v>
      </c>
    </row>
    <row r="8" spans="2:15" ht="15.75" x14ac:dyDescent="0.25">
      <c r="B8" s="15">
        <v>4</v>
      </c>
      <c r="C8" s="16" t="s">
        <v>9</v>
      </c>
      <c r="D8" s="17"/>
      <c r="E8" s="17"/>
      <c r="F8" s="17"/>
      <c r="G8" s="17"/>
      <c r="H8" s="17"/>
      <c r="I8" s="17"/>
      <c r="J8" s="18"/>
      <c r="K8" s="19"/>
      <c r="L8" s="1">
        <f t="shared" si="0"/>
        <v>0</v>
      </c>
    </row>
    <row r="9" spans="2:15" ht="15.75" x14ac:dyDescent="0.25">
      <c r="B9" s="15">
        <v>5</v>
      </c>
      <c r="C9" s="16" t="s">
        <v>10</v>
      </c>
      <c r="D9" s="17"/>
      <c r="E9" s="17"/>
      <c r="F9" s="17"/>
      <c r="G9" s="17"/>
      <c r="H9" s="17"/>
      <c r="I9" s="17"/>
      <c r="J9" s="18"/>
      <c r="K9" s="19"/>
      <c r="L9" s="1">
        <f t="shared" si="0"/>
        <v>0</v>
      </c>
    </row>
    <row r="10" spans="2:15" ht="15.75" x14ac:dyDescent="0.25">
      <c r="B10" s="15">
        <v>6</v>
      </c>
      <c r="C10" s="16" t="s">
        <v>11</v>
      </c>
      <c r="D10" s="17"/>
      <c r="E10" s="17"/>
      <c r="F10" s="17"/>
      <c r="G10" s="17"/>
      <c r="H10" s="17"/>
      <c r="I10" s="17"/>
      <c r="J10" s="18"/>
      <c r="K10" s="19"/>
      <c r="L10" s="1">
        <f t="shared" si="0"/>
        <v>0</v>
      </c>
    </row>
    <row r="11" spans="2:15" ht="15.75" x14ac:dyDescent="0.25">
      <c r="B11" s="15">
        <v>7</v>
      </c>
      <c r="C11" s="16" t="s">
        <v>12</v>
      </c>
      <c r="D11" s="17"/>
      <c r="E11" s="17"/>
      <c r="F11" s="17"/>
      <c r="G11" s="17"/>
      <c r="H11" s="17"/>
      <c r="I11" s="17"/>
      <c r="J11" s="18"/>
      <c r="K11" s="19"/>
      <c r="L11" s="1">
        <f t="shared" si="0"/>
        <v>0</v>
      </c>
    </row>
    <row r="12" spans="2:15" ht="15.75" x14ac:dyDescent="0.25">
      <c r="B12" s="15">
        <v>8</v>
      </c>
      <c r="C12" s="16" t="s">
        <v>13</v>
      </c>
      <c r="D12" s="17"/>
      <c r="E12" s="17"/>
      <c r="F12" s="17"/>
      <c r="G12" s="17"/>
      <c r="H12" s="17"/>
      <c r="I12" s="17"/>
      <c r="J12" s="18"/>
      <c r="K12" s="19"/>
      <c r="L12" s="1">
        <f t="shared" si="0"/>
        <v>0</v>
      </c>
    </row>
    <row r="13" spans="2:15" ht="15.75" x14ac:dyDescent="0.25">
      <c r="B13" s="15">
        <v>9</v>
      </c>
      <c r="C13" s="16" t="s">
        <v>14</v>
      </c>
      <c r="D13" s="17"/>
      <c r="E13" s="17"/>
      <c r="F13" s="17"/>
      <c r="G13" s="17"/>
      <c r="H13" s="17"/>
      <c r="I13" s="17"/>
      <c r="J13" s="18"/>
      <c r="K13" s="19"/>
      <c r="L13" s="1">
        <f t="shared" si="0"/>
        <v>0</v>
      </c>
    </row>
    <row r="14" spans="2:15" ht="15.75" x14ac:dyDescent="0.25">
      <c r="B14" s="15">
        <v>10</v>
      </c>
      <c r="C14" s="16" t="s">
        <v>15</v>
      </c>
      <c r="D14" s="17"/>
      <c r="E14" s="17"/>
      <c r="F14" s="17"/>
      <c r="G14" s="17"/>
      <c r="H14" s="17"/>
      <c r="I14" s="17"/>
      <c r="J14" s="18"/>
      <c r="K14" s="19"/>
      <c r="L14" s="1">
        <f t="shared" si="0"/>
        <v>0</v>
      </c>
    </row>
    <row r="15" spans="2:15" ht="15.75" x14ac:dyDescent="0.25">
      <c r="B15" s="15">
        <v>11</v>
      </c>
      <c r="C15" s="16" t="s">
        <v>16</v>
      </c>
      <c r="D15" s="17"/>
      <c r="E15" s="17"/>
      <c r="F15" s="17"/>
      <c r="G15" s="17"/>
      <c r="H15" s="17"/>
      <c r="I15" s="17"/>
      <c r="J15" s="18"/>
      <c r="K15" s="19"/>
      <c r="L15" s="1">
        <f t="shared" si="0"/>
        <v>0</v>
      </c>
    </row>
    <row r="16" spans="2:15" ht="15.75" x14ac:dyDescent="0.25">
      <c r="B16" s="15">
        <v>12</v>
      </c>
      <c r="C16" s="16" t="s">
        <v>17</v>
      </c>
      <c r="D16" s="17"/>
      <c r="E16" s="17"/>
      <c r="F16" s="17"/>
      <c r="G16" s="17"/>
      <c r="H16" s="17"/>
      <c r="I16" s="17"/>
      <c r="J16" s="18"/>
      <c r="K16" s="19"/>
      <c r="L16" s="1">
        <f t="shared" si="0"/>
        <v>0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0</v>
      </c>
      <c r="E18" s="1">
        <f t="shared" ref="E18:L18" si="1">SUM(E5:E16)</f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0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37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/>
      <c r="E27" s="24"/>
      <c r="F27" s="24"/>
      <c r="G27" s="24"/>
      <c r="H27" s="24"/>
      <c r="I27" s="24"/>
      <c r="J27" s="25"/>
      <c r="K27" s="26"/>
      <c r="L27" s="1">
        <f>SUM(D27:K27)</f>
        <v>0</v>
      </c>
    </row>
    <row r="28" spans="2:13" ht="15.75" x14ac:dyDescent="0.25">
      <c r="B28" s="15">
        <v>2</v>
      </c>
      <c r="C28" s="16" t="s">
        <v>8</v>
      </c>
      <c r="D28" s="24"/>
      <c r="E28" s="24"/>
      <c r="F28" s="24"/>
      <c r="G28" s="24"/>
      <c r="H28" s="24"/>
      <c r="I28" s="24"/>
      <c r="J28" s="25"/>
      <c r="K28" s="26"/>
      <c r="L28" s="1">
        <f t="shared" ref="L28:L38" si="2">SUM(D28:K28)</f>
        <v>0</v>
      </c>
    </row>
    <row r="29" spans="2:13" ht="15.75" x14ac:dyDescent="0.25">
      <c r="B29" s="15">
        <v>3</v>
      </c>
      <c r="C29" s="16" t="s">
        <v>5</v>
      </c>
      <c r="D29" s="24"/>
      <c r="E29" s="24"/>
      <c r="F29" s="24"/>
      <c r="G29" s="24"/>
      <c r="H29" s="24"/>
      <c r="I29" s="24"/>
      <c r="J29" s="25"/>
      <c r="K29" s="26"/>
      <c r="L29" s="1">
        <f t="shared" si="2"/>
        <v>0</v>
      </c>
    </row>
    <row r="30" spans="2:13" ht="15.75" x14ac:dyDescent="0.25">
      <c r="B30" s="15">
        <v>4</v>
      </c>
      <c r="C30" s="16" t="s">
        <v>9</v>
      </c>
      <c r="D30" s="24"/>
      <c r="E30" s="24"/>
      <c r="F30" s="24"/>
      <c r="G30" s="24"/>
      <c r="H30" s="24"/>
      <c r="I30" s="24"/>
      <c r="J30" s="25"/>
      <c r="K30" s="26"/>
      <c r="L30" s="1">
        <f t="shared" si="2"/>
        <v>0</v>
      </c>
    </row>
    <row r="31" spans="2:13" ht="15.75" x14ac:dyDescent="0.25">
      <c r="B31" s="15">
        <v>5</v>
      </c>
      <c r="C31" s="16" t="s">
        <v>10</v>
      </c>
      <c r="D31" s="24"/>
      <c r="E31" s="24"/>
      <c r="F31" s="24"/>
      <c r="G31" s="24"/>
      <c r="H31" s="24"/>
      <c r="I31" s="24"/>
      <c r="J31" s="25"/>
      <c r="K31" s="26"/>
      <c r="L31" s="1">
        <f t="shared" si="2"/>
        <v>0</v>
      </c>
    </row>
    <row r="32" spans="2:13" ht="15.75" x14ac:dyDescent="0.25">
      <c r="B32" s="15">
        <v>6</v>
      </c>
      <c r="C32" s="16" t="s">
        <v>11</v>
      </c>
      <c r="D32" s="24"/>
      <c r="E32" s="24"/>
      <c r="F32" s="24"/>
      <c r="G32" s="24"/>
      <c r="H32" s="24"/>
      <c r="I32" s="24"/>
      <c r="J32" s="25"/>
      <c r="K32" s="26"/>
      <c r="L32" s="1">
        <f t="shared" si="2"/>
        <v>0</v>
      </c>
    </row>
    <row r="33" spans="2:12" ht="15.75" x14ac:dyDescent="0.25">
      <c r="B33" s="15">
        <v>7</v>
      </c>
      <c r="C33" s="16" t="s">
        <v>12</v>
      </c>
      <c r="D33" s="24"/>
      <c r="E33" s="24"/>
      <c r="F33" s="24"/>
      <c r="G33" s="24"/>
      <c r="H33" s="24"/>
      <c r="I33" s="24"/>
      <c r="J33" s="25"/>
      <c r="K33" s="26"/>
      <c r="L33" s="1">
        <f t="shared" si="2"/>
        <v>0</v>
      </c>
    </row>
    <row r="34" spans="2:12" ht="15.75" x14ac:dyDescent="0.25">
      <c r="B34" s="15">
        <v>8</v>
      </c>
      <c r="C34" s="16" t="s">
        <v>13</v>
      </c>
      <c r="D34" s="24"/>
      <c r="E34" s="24"/>
      <c r="F34" s="24"/>
      <c r="G34" s="24"/>
      <c r="H34" s="24"/>
      <c r="I34" s="24"/>
      <c r="J34" s="25"/>
      <c r="K34" s="26"/>
      <c r="L34" s="1">
        <f t="shared" si="2"/>
        <v>0</v>
      </c>
    </row>
    <row r="35" spans="2:12" ht="15.75" x14ac:dyDescent="0.25">
      <c r="B35" s="15">
        <v>9</v>
      </c>
      <c r="C35" s="16" t="s">
        <v>14</v>
      </c>
      <c r="D35" s="24"/>
      <c r="E35" s="24"/>
      <c r="F35" s="24"/>
      <c r="G35" s="24"/>
      <c r="H35" s="24"/>
      <c r="I35" s="24"/>
      <c r="J35" s="25"/>
      <c r="K35" s="26"/>
      <c r="L35" s="1">
        <f t="shared" si="2"/>
        <v>0</v>
      </c>
    </row>
    <row r="36" spans="2:12" ht="15.75" x14ac:dyDescent="0.25">
      <c r="B36" s="15">
        <v>10</v>
      </c>
      <c r="C36" s="16" t="s">
        <v>15</v>
      </c>
      <c r="D36" s="24"/>
      <c r="E36" s="24"/>
      <c r="F36" s="24"/>
      <c r="G36" s="24"/>
      <c r="H36" s="24"/>
      <c r="I36" s="24"/>
      <c r="J36" s="25"/>
      <c r="K36" s="26"/>
      <c r="L36" s="1">
        <f t="shared" si="2"/>
        <v>0</v>
      </c>
    </row>
    <row r="37" spans="2:12" ht="15.75" x14ac:dyDescent="0.25">
      <c r="B37" s="15">
        <v>11</v>
      </c>
      <c r="C37" s="16" t="s">
        <v>16</v>
      </c>
      <c r="D37" s="24"/>
      <c r="E37" s="24"/>
      <c r="F37" s="24"/>
      <c r="G37" s="24"/>
      <c r="H37" s="24"/>
      <c r="I37" s="24"/>
      <c r="J37" s="25"/>
      <c r="K37" s="26"/>
      <c r="L37" s="1">
        <f t="shared" si="2"/>
        <v>0</v>
      </c>
    </row>
    <row r="38" spans="2:12" ht="15.75" x14ac:dyDescent="0.25">
      <c r="B38" s="15">
        <v>12</v>
      </c>
      <c r="C38" s="16" t="s">
        <v>17</v>
      </c>
      <c r="D38" s="24"/>
      <c r="E38" s="24"/>
      <c r="F38" s="24"/>
      <c r="G38" s="24"/>
      <c r="H38" s="24"/>
      <c r="I38" s="24"/>
      <c r="J38" s="25"/>
      <c r="K38" s="26"/>
      <c r="L38" s="1">
        <f t="shared" si="2"/>
        <v>0</v>
      </c>
    </row>
    <row r="40" spans="2:12" x14ac:dyDescent="0.25">
      <c r="C40" s="7" t="s">
        <v>23</v>
      </c>
      <c r="D40" s="1">
        <f>SUM(D27:D38)</f>
        <v>0</v>
      </c>
      <c r="E40" s="1">
        <f t="shared" ref="E40:L40" si="3">SUM(E27:E38)</f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0</v>
      </c>
    </row>
    <row r="42" spans="2:12" x14ac:dyDescent="0.25">
      <c r="C42" t="s">
        <v>29</v>
      </c>
    </row>
    <row r="45" spans="2:12" ht="23.25" x14ac:dyDescent="0.35">
      <c r="D45" s="11" t="s">
        <v>38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0</v>
      </c>
      <c r="E48" s="20">
        <f>E5+E27</f>
        <v>0</v>
      </c>
      <c r="F48" s="20">
        <f>F5+F27</f>
        <v>0</v>
      </c>
      <c r="G48" s="20">
        <f>G5+G27</f>
        <v>0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0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0</v>
      </c>
      <c r="E49" s="20">
        <f t="shared" si="5"/>
        <v>0</v>
      </c>
      <c r="F49" s="20">
        <f t="shared" si="5"/>
        <v>0</v>
      </c>
      <c r="G49" s="20">
        <f t="shared" si="5"/>
        <v>0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0</v>
      </c>
    </row>
    <row r="50" spans="2:12" ht="15.75" x14ac:dyDescent="0.25">
      <c r="B50" s="15">
        <v>3</v>
      </c>
      <c r="C50" s="16" t="s">
        <v>5</v>
      </c>
      <c r="D50" s="20">
        <f t="shared" si="5"/>
        <v>0</v>
      </c>
      <c r="E50" s="20">
        <f t="shared" si="5"/>
        <v>0</v>
      </c>
      <c r="F50" s="20">
        <f t="shared" si="5"/>
        <v>0</v>
      </c>
      <c r="G50" s="20">
        <f t="shared" si="5"/>
        <v>0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0</v>
      </c>
    </row>
    <row r="51" spans="2:12" ht="15.75" x14ac:dyDescent="0.25">
      <c r="B51" s="15">
        <v>4</v>
      </c>
      <c r="C51" s="16" t="s">
        <v>9</v>
      </c>
      <c r="D51" s="20">
        <f t="shared" si="5"/>
        <v>0</v>
      </c>
      <c r="E51" s="20">
        <f t="shared" si="5"/>
        <v>0</v>
      </c>
      <c r="F51" s="20">
        <f t="shared" si="5"/>
        <v>0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0</v>
      </c>
    </row>
    <row r="52" spans="2:12" ht="15.75" x14ac:dyDescent="0.25">
      <c r="B52" s="15">
        <v>5</v>
      </c>
      <c r="C52" s="16" t="s">
        <v>10</v>
      </c>
      <c r="D52" s="20">
        <f t="shared" si="5"/>
        <v>0</v>
      </c>
      <c r="E52" s="20">
        <f t="shared" si="5"/>
        <v>0</v>
      </c>
      <c r="F52" s="20">
        <f t="shared" si="5"/>
        <v>0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0</v>
      </c>
    </row>
    <row r="53" spans="2:12" ht="15.75" x14ac:dyDescent="0.25">
      <c r="B53" s="15">
        <v>6</v>
      </c>
      <c r="C53" s="16" t="s">
        <v>11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0</v>
      </c>
    </row>
    <row r="54" spans="2:12" ht="15.75" x14ac:dyDescent="0.25">
      <c r="B54" s="15">
        <v>7</v>
      </c>
      <c r="C54" s="16" t="s">
        <v>12</v>
      </c>
      <c r="D54" s="20">
        <f t="shared" si="5"/>
        <v>0</v>
      </c>
      <c r="E54" s="20">
        <f t="shared" si="5"/>
        <v>0</v>
      </c>
      <c r="F54" s="20">
        <f t="shared" si="5"/>
        <v>0</v>
      </c>
      <c r="G54" s="20">
        <f t="shared" si="5"/>
        <v>0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0</v>
      </c>
    </row>
    <row r="55" spans="2:12" ht="15.75" x14ac:dyDescent="0.25">
      <c r="B55" s="15">
        <v>8</v>
      </c>
      <c r="C55" s="16" t="s">
        <v>13</v>
      </c>
      <c r="D55" s="20">
        <f t="shared" si="5"/>
        <v>0</v>
      </c>
      <c r="E55" s="20">
        <f t="shared" si="5"/>
        <v>0</v>
      </c>
      <c r="F55" s="20">
        <f t="shared" si="5"/>
        <v>0</v>
      </c>
      <c r="G55" s="20">
        <f t="shared" si="5"/>
        <v>0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0</v>
      </c>
    </row>
    <row r="56" spans="2:12" ht="15.75" x14ac:dyDescent="0.25">
      <c r="B56" s="15">
        <v>9</v>
      </c>
      <c r="C56" s="16" t="s">
        <v>14</v>
      </c>
      <c r="D56" s="20">
        <f t="shared" si="5"/>
        <v>0</v>
      </c>
      <c r="E56" s="20">
        <f t="shared" si="5"/>
        <v>0</v>
      </c>
      <c r="F56" s="20">
        <f t="shared" si="5"/>
        <v>0</v>
      </c>
      <c r="G56" s="20">
        <f t="shared" si="5"/>
        <v>0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0</v>
      </c>
    </row>
    <row r="57" spans="2:12" ht="15.75" x14ac:dyDescent="0.25">
      <c r="B57" s="15">
        <v>10</v>
      </c>
      <c r="C57" s="16" t="s">
        <v>15</v>
      </c>
      <c r="D57" s="20">
        <f t="shared" si="5"/>
        <v>0</v>
      </c>
      <c r="E57" s="20">
        <f t="shared" si="5"/>
        <v>0</v>
      </c>
      <c r="F57" s="20">
        <f t="shared" si="5"/>
        <v>0</v>
      </c>
      <c r="G57" s="20">
        <f t="shared" si="5"/>
        <v>0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0</v>
      </c>
    </row>
    <row r="58" spans="2:12" ht="15.75" x14ac:dyDescent="0.25">
      <c r="B58" s="15">
        <v>11</v>
      </c>
      <c r="C58" s="16" t="s">
        <v>16</v>
      </c>
      <c r="D58" s="20">
        <f t="shared" si="5"/>
        <v>0</v>
      </c>
      <c r="E58" s="20">
        <f t="shared" si="5"/>
        <v>0</v>
      </c>
      <c r="F58" s="20">
        <f t="shared" si="5"/>
        <v>0</v>
      </c>
      <c r="G58" s="20">
        <f t="shared" si="5"/>
        <v>0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0</v>
      </c>
    </row>
    <row r="59" spans="2:12" ht="15.75" x14ac:dyDescent="0.25">
      <c r="B59" s="15">
        <v>12</v>
      </c>
      <c r="C59" s="16" t="s">
        <v>17</v>
      </c>
      <c r="D59" s="20">
        <f t="shared" si="5"/>
        <v>0</v>
      </c>
      <c r="E59" s="20">
        <f t="shared" si="5"/>
        <v>0</v>
      </c>
      <c r="F59" s="20">
        <f t="shared" si="5"/>
        <v>0</v>
      </c>
      <c r="G59" s="20">
        <f t="shared" si="5"/>
        <v>0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0</v>
      </c>
    </row>
    <row r="61" spans="2:12" x14ac:dyDescent="0.25">
      <c r="C61" s="7" t="s">
        <v>4</v>
      </c>
      <c r="D61" s="1">
        <f>SUM(D48:D59)</f>
        <v>0</v>
      </c>
      <c r="E61" s="1">
        <f t="shared" ref="E61:K61" si="7">SUM(E48:E59)</f>
        <v>0</v>
      </c>
      <c r="F61" s="1">
        <f t="shared" si="7"/>
        <v>0</v>
      </c>
      <c r="G61" s="1">
        <f t="shared" si="7"/>
        <v>0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0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106" zoomScaleNormal="106" workbookViewId="0">
      <pane xSplit="2" ySplit="3" topLeftCell="D47" activePane="bottomRight" state="frozen"/>
      <selection activeCell="B2" sqref="B2"/>
      <selection pane="topRight" activeCell="D2" sqref="D2"/>
      <selection pane="bottomLeft" activeCell="B4" sqref="B4"/>
      <selection pane="bottomRight" activeCell="W136" sqref="W136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45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/>
      <c r="E5" s="17"/>
      <c r="F5" s="17"/>
      <c r="G5" s="17"/>
      <c r="H5" s="17"/>
      <c r="I5" s="17"/>
      <c r="J5" s="18"/>
      <c r="K5" s="19"/>
      <c r="L5" s="1">
        <f>SUM(D5:K5)</f>
        <v>0</v>
      </c>
    </row>
    <row r="6" spans="2:15" ht="15.75" x14ac:dyDescent="0.25">
      <c r="B6" s="15">
        <v>2</v>
      </c>
      <c r="C6" s="16" t="s">
        <v>8</v>
      </c>
      <c r="D6" s="17"/>
      <c r="E6" s="17"/>
      <c r="F6" s="17"/>
      <c r="G6" s="17"/>
      <c r="H6" s="17"/>
      <c r="I6" s="17"/>
      <c r="J6" s="18"/>
      <c r="K6" s="19"/>
      <c r="L6" s="1">
        <f t="shared" ref="L6:L16" si="0">SUM(D6:K6)</f>
        <v>0</v>
      </c>
    </row>
    <row r="7" spans="2:15" ht="15.75" x14ac:dyDescent="0.25">
      <c r="B7" s="15">
        <v>3</v>
      </c>
      <c r="C7" s="16" t="s">
        <v>5</v>
      </c>
      <c r="D7" s="17"/>
      <c r="E7" s="17"/>
      <c r="F7" s="17"/>
      <c r="G7" s="17"/>
      <c r="H7" s="17"/>
      <c r="I7" s="17"/>
      <c r="J7" s="18"/>
      <c r="K7" s="19"/>
      <c r="L7" s="1">
        <f t="shared" si="0"/>
        <v>0</v>
      </c>
    </row>
    <row r="8" spans="2:15" ht="15.75" x14ac:dyDescent="0.25">
      <c r="B8" s="15">
        <v>4</v>
      </c>
      <c r="C8" s="16" t="s">
        <v>9</v>
      </c>
      <c r="D8" s="17"/>
      <c r="E8" s="17"/>
      <c r="F8" s="17"/>
      <c r="G8" s="17"/>
      <c r="H8" s="17"/>
      <c r="I8" s="17"/>
      <c r="J8" s="18"/>
      <c r="K8" s="19"/>
      <c r="L8" s="1">
        <f t="shared" si="0"/>
        <v>0</v>
      </c>
    </row>
    <row r="9" spans="2:15" ht="15.75" x14ac:dyDescent="0.25">
      <c r="B9" s="15">
        <v>5</v>
      </c>
      <c r="C9" s="16" t="s">
        <v>10</v>
      </c>
      <c r="D9" s="17"/>
      <c r="E9" s="17"/>
      <c r="F9" s="17"/>
      <c r="G9" s="17"/>
      <c r="H9" s="17"/>
      <c r="I9" s="17"/>
      <c r="J9" s="18"/>
      <c r="K9" s="19"/>
      <c r="L9" s="1">
        <f t="shared" si="0"/>
        <v>0</v>
      </c>
    </row>
    <row r="10" spans="2:15" ht="15.75" x14ac:dyDescent="0.25">
      <c r="B10" s="15">
        <v>6</v>
      </c>
      <c r="C10" s="16" t="s">
        <v>11</v>
      </c>
      <c r="D10" s="17"/>
      <c r="E10" s="17"/>
      <c r="F10" s="17"/>
      <c r="G10" s="17"/>
      <c r="H10" s="17"/>
      <c r="I10" s="17"/>
      <c r="J10" s="18"/>
      <c r="K10" s="19"/>
      <c r="L10" s="1">
        <f t="shared" si="0"/>
        <v>0</v>
      </c>
    </row>
    <row r="11" spans="2:15" ht="15.75" x14ac:dyDescent="0.25">
      <c r="B11" s="15">
        <v>7</v>
      </c>
      <c r="C11" s="16" t="s">
        <v>12</v>
      </c>
      <c r="D11" s="17"/>
      <c r="E11" s="17"/>
      <c r="F11" s="17"/>
      <c r="G11" s="17"/>
      <c r="H11" s="17"/>
      <c r="I11" s="17"/>
      <c r="J11" s="18"/>
      <c r="K11" s="19"/>
      <c r="L11" s="1">
        <f t="shared" si="0"/>
        <v>0</v>
      </c>
    </row>
    <row r="12" spans="2:15" ht="15.75" x14ac:dyDescent="0.25">
      <c r="B12" s="15">
        <v>8</v>
      </c>
      <c r="C12" s="16" t="s">
        <v>13</v>
      </c>
      <c r="D12" s="17"/>
      <c r="E12" s="17"/>
      <c r="F12" s="17"/>
      <c r="G12" s="17"/>
      <c r="H12" s="17"/>
      <c r="I12" s="17"/>
      <c r="J12" s="18"/>
      <c r="K12" s="19"/>
      <c r="L12" s="1">
        <f t="shared" si="0"/>
        <v>0</v>
      </c>
    </row>
    <row r="13" spans="2:15" ht="15.75" x14ac:dyDescent="0.25">
      <c r="B13" s="15">
        <v>9</v>
      </c>
      <c r="C13" s="16" t="s">
        <v>14</v>
      </c>
      <c r="D13" s="17"/>
      <c r="E13" s="17"/>
      <c r="F13" s="17"/>
      <c r="G13" s="17"/>
      <c r="H13" s="17"/>
      <c r="I13" s="17"/>
      <c r="J13" s="18"/>
      <c r="K13" s="19"/>
      <c r="L13" s="1">
        <f t="shared" si="0"/>
        <v>0</v>
      </c>
    </row>
    <row r="14" spans="2:15" ht="15.75" x14ac:dyDescent="0.25">
      <c r="B14" s="15">
        <v>10</v>
      </c>
      <c r="C14" s="16" t="s">
        <v>15</v>
      </c>
      <c r="D14" s="17"/>
      <c r="E14" s="17"/>
      <c r="F14" s="17"/>
      <c r="G14" s="17"/>
      <c r="H14" s="17"/>
      <c r="I14" s="17"/>
      <c r="J14" s="18"/>
      <c r="K14" s="19"/>
      <c r="L14" s="1">
        <f t="shared" si="0"/>
        <v>0</v>
      </c>
    </row>
    <row r="15" spans="2:15" ht="15.75" x14ac:dyDescent="0.25">
      <c r="B15" s="15">
        <v>11</v>
      </c>
      <c r="C15" s="16" t="s">
        <v>16</v>
      </c>
      <c r="D15" s="17"/>
      <c r="E15" s="17"/>
      <c r="F15" s="17"/>
      <c r="G15" s="17"/>
      <c r="H15" s="17"/>
      <c r="I15" s="17"/>
      <c r="J15" s="18"/>
      <c r="K15" s="19"/>
      <c r="L15" s="1">
        <f t="shared" si="0"/>
        <v>0</v>
      </c>
    </row>
    <row r="16" spans="2:15" ht="15.75" x14ac:dyDescent="0.25">
      <c r="B16" s="15">
        <v>12</v>
      </c>
      <c r="C16" s="16" t="s">
        <v>17</v>
      </c>
      <c r="D16" s="17"/>
      <c r="E16" s="17"/>
      <c r="F16" s="17"/>
      <c r="G16" s="17"/>
      <c r="H16" s="17"/>
      <c r="I16" s="17"/>
      <c r="J16" s="18"/>
      <c r="K16" s="19"/>
      <c r="L16" s="1">
        <f t="shared" si="0"/>
        <v>0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0</v>
      </c>
      <c r="E18" s="1">
        <f t="shared" ref="E18:L18" si="1">SUM(E5:E16)</f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0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46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/>
      <c r="E27" s="24"/>
      <c r="F27" s="24"/>
      <c r="G27" s="24"/>
      <c r="H27" s="24"/>
      <c r="I27" s="24"/>
      <c r="J27" s="25"/>
      <c r="K27" s="26"/>
      <c r="L27" s="1">
        <f>SUM(D27:K27)</f>
        <v>0</v>
      </c>
    </row>
    <row r="28" spans="2:13" ht="15.75" x14ac:dyDescent="0.25">
      <c r="B28" s="15">
        <v>2</v>
      </c>
      <c r="C28" s="16" t="s">
        <v>8</v>
      </c>
      <c r="D28" s="24"/>
      <c r="E28" s="24"/>
      <c r="F28" s="24"/>
      <c r="G28" s="24"/>
      <c r="H28" s="24"/>
      <c r="I28" s="24"/>
      <c r="J28" s="25"/>
      <c r="K28" s="26"/>
      <c r="L28" s="1">
        <f t="shared" ref="L28:L38" si="2">SUM(D28:K28)</f>
        <v>0</v>
      </c>
    </row>
    <row r="29" spans="2:13" ht="15.75" x14ac:dyDescent="0.25">
      <c r="B29" s="15">
        <v>3</v>
      </c>
      <c r="C29" s="16" t="s">
        <v>5</v>
      </c>
      <c r="D29" s="24"/>
      <c r="E29" s="24"/>
      <c r="F29" s="24"/>
      <c r="G29" s="24"/>
      <c r="H29" s="24"/>
      <c r="I29" s="24"/>
      <c r="J29" s="25"/>
      <c r="K29" s="26"/>
      <c r="L29" s="1">
        <f t="shared" si="2"/>
        <v>0</v>
      </c>
    </row>
    <row r="30" spans="2:13" ht="15.75" x14ac:dyDescent="0.25">
      <c r="B30" s="15">
        <v>4</v>
      </c>
      <c r="C30" s="16" t="s">
        <v>9</v>
      </c>
      <c r="D30" s="24"/>
      <c r="E30" s="24"/>
      <c r="F30" s="24"/>
      <c r="G30" s="24"/>
      <c r="H30" s="24"/>
      <c r="I30" s="24"/>
      <c r="J30" s="25"/>
      <c r="K30" s="26"/>
      <c r="L30" s="1">
        <f t="shared" si="2"/>
        <v>0</v>
      </c>
    </row>
    <row r="31" spans="2:13" ht="15.75" x14ac:dyDescent="0.25">
      <c r="B31" s="15">
        <v>5</v>
      </c>
      <c r="C31" s="16" t="s">
        <v>10</v>
      </c>
      <c r="D31" s="24"/>
      <c r="E31" s="24"/>
      <c r="F31" s="24"/>
      <c r="G31" s="24"/>
      <c r="H31" s="24"/>
      <c r="I31" s="24"/>
      <c r="J31" s="25"/>
      <c r="K31" s="26"/>
      <c r="L31" s="1">
        <f t="shared" si="2"/>
        <v>0</v>
      </c>
    </row>
    <row r="32" spans="2:13" ht="15.75" x14ac:dyDescent="0.25">
      <c r="B32" s="15">
        <v>6</v>
      </c>
      <c r="C32" s="16" t="s">
        <v>11</v>
      </c>
      <c r="D32" s="24"/>
      <c r="E32" s="24"/>
      <c r="F32" s="24"/>
      <c r="G32" s="24"/>
      <c r="H32" s="24"/>
      <c r="I32" s="24"/>
      <c r="J32" s="25"/>
      <c r="K32" s="26"/>
      <c r="L32" s="1">
        <f t="shared" si="2"/>
        <v>0</v>
      </c>
    </row>
    <row r="33" spans="2:12" ht="15.75" x14ac:dyDescent="0.25">
      <c r="B33" s="15">
        <v>7</v>
      </c>
      <c r="C33" s="16" t="s">
        <v>12</v>
      </c>
      <c r="D33" s="24"/>
      <c r="E33" s="24"/>
      <c r="F33" s="24"/>
      <c r="G33" s="24"/>
      <c r="H33" s="24"/>
      <c r="I33" s="24"/>
      <c r="J33" s="25"/>
      <c r="K33" s="26"/>
      <c r="L33" s="1">
        <f t="shared" si="2"/>
        <v>0</v>
      </c>
    </row>
    <row r="34" spans="2:12" ht="15.75" x14ac:dyDescent="0.25">
      <c r="B34" s="15">
        <v>8</v>
      </c>
      <c r="C34" s="16" t="s">
        <v>13</v>
      </c>
      <c r="D34" s="24"/>
      <c r="E34" s="24"/>
      <c r="F34" s="24"/>
      <c r="G34" s="24"/>
      <c r="H34" s="24"/>
      <c r="I34" s="24"/>
      <c r="J34" s="25"/>
      <c r="K34" s="26"/>
      <c r="L34" s="1">
        <f t="shared" si="2"/>
        <v>0</v>
      </c>
    </row>
    <row r="35" spans="2:12" ht="15.75" x14ac:dyDescent="0.25">
      <c r="B35" s="15">
        <v>9</v>
      </c>
      <c r="C35" s="16" t="s">
        <v>14</v>
      </c>
      <c r="D35" s="24"/>
      <c r="E35" s="24"/>
      <c r="F35" s="24"/>
      <c r="G35" s="24"/>
      <c r="H35" s="24"/>
      <c r="I35" s="24"/>
      <c r="J35" s="25"/>
      <c r="K35" s="26"/>
      <c r="L35" s="1">
        <f t="shared" si="2"/>
        <v>0</v>
      </c>
    </row>
    <row r="36" spans="2:12" ht="15.75" x14ac:dyDescent="0.25">
      <c r="B36" s="15">
        <v>10</v>
      </c>
      <c r="C36" s="16" t="s">
        <v>15</v>
      </c>
      <c r="D36" s="24"/>
      <c r="E36" s="24"/>
      <c r="F36" s="24"/>
      <c r="G36" s="24"/>
      <c r="H36" s="24"/>
      <c r="I36" s="24"/>
      <c r="J36" s="25"/>
      <c r="K36" s="26"/>
      <c r="L36" s="1">
        <f t="shared" si="2"/>
        <v>0</v>
      </c>
    </row>
    <row r="37" spans="2:12" ht="15.75" x14ac:dyDescent="0.25">
      <c r="B37" s="15">
        <v>11</v>
      </c>
      <c r="C37" s="16" t="s">
        <v>16</v>
      </c>
      <c r="D37" s="24"/>
      <c r="E37" s="24"/>
      <c r="F37" s="24"/>
      <c r="G37" s="24"/>
      <c r="H37" s="24"/>
      <c r="I37" s="24"/>
      <c r="J37" s="25"/>
      <c r="K37" s="26"/>
      <c r="L37" s="1">
        <f t="shared" si="2"/>
        <v>0</v>
      </c>
    </row>
    <row r="38" spans="2:12" ht="15.75" x14ac:dyDescent="0.25">
      <c r="B38" s="15">
        <v>12</v>
      </c>
      <c r="C38" s="16" t="s">
        <v>17</v>
      </c>
      <c r="D38" s="24"/>
      <c r="E38" s="24"/>
      <c r="F38" s="24"/>
      <c r="G38" s="24"/>
      <c r="H38" s="24"/>
      <c r="I38" s="24"/>
      <c r="J38" s="25"/>
      <c r="K38" s="26"/>
      <c r="L38" s="1">
        <f t="shared" si="2"/>
        <v>0</v>
      </c>
    </row>
    <row r="40" spans="2:12" x14ac:dyDescent="0.25">
      <c r="C40" s="7" t="s">
        <v>23</v>
      </c>
      <c r="D40" s="1">
        <f>SUM(D27:D38)</f>
        <v>0</v>
      </c>
      <c r="E40" s="1">
        <f t="shared" ref="E40:L40" si="3">SUM(E27:E38)</f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0</v>
      </c>
    </row>
    <row r="42" spans="2:12" x14ac:dyDescent="0.25">
      <c r="C42" t="s">
        <v>29</v>
      </c>
    </row>
    <row r="45" spans="2:12" ht="23.25" x14ac:dyDescent="0.35">
      <c r="D45" s="11" t="s">
        <v>47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0</v>
      </c>
      <c r="E48" s="20">
        <f>E5+E27</f>
        <v>0</v>
      </c>
      <c r="F48" s="20">
        <f>F5+F27</f>
        <v>0</v>
      </c>
      <c r="G48" s="20">
        <f>G5+G27</f>
        <v>0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0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0</v>
      </c>
      <c r="E49" s="20">
        <f t="shared" si="5"/>
        <v>0</v>
      </c>
      <c r="F49" s="20">
        <f t="shared" si="5"/>
        <v>0</v>
      </c>
      <c r="G49" s="20">
        <f t="shared" si="5"/>
        <v>0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0</v>
      </c>
    </row>
    <row r="50" spans="2:12" ht="15.75" x14ac:dyDescent="0.25">
      <c r="B50" s="15">
        <v>3</v>
      </c>
      <c r="C50" s="16" t="s">
        <v>5</v>
      </c>
      <c r="D50" s="20">
        <f t="shared" si="5"/>
        <v>0</v>
      </c>
      <c r="E50" s="20">
        <f t="shared" si="5"/>
        <v>0</v>
      </c>
      <c r="F50" s="20">
        <f t="shared" si="5"/>
        <v>0</v>
      </c>
      <c r="G50" s="20">
        <f t="shared" si="5"/>
        <v>0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0</v>
      </c>
    </row>
    <row r="51" spans="2:12" ht="15.75" x14ac:dyDescent="0.25">
      <c r="B51" s="15">
        <v>4</v>
      </c>
      <c r="C51" s="16" t="s">
        <v>9</v>
      </c>
      <c r="D51" s="20">
        <f t="shared" si="5"/>
        <v>0</v>
      </c>
      <c r="E51" s="20">
        <f t="shared" si="5"/>
        <v>0</v>
      </c>
      <c r="F51" s="20">
        <f t="shared" si="5"/>
        <v>0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0</v>
      </c>
    </row>
    <row r="52" spans="2:12" ht="15.75" x14ac:dyDescent="0.25">
      <c r="B52" s="15">
        <v>5</v>
      </c>
      <c r="C52" s="16" t="s">
        <v>10</v>
      </c>
      <c r="D52" s="20">
        <f t="shared" si="5"/>
        <v>0</v>
      </c>
      <c r="E52" s="20">
        <f t="shared" si="5"/>
        <v>0</v>
      </c>
      <c r="F52" s="20">
        <f t="shared" si="5"/>
        <v>0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0</v>
      </c>
    </row>
    <row r="53" spans="2:12" ht="15.75" x14ac:dyDescent="0.25">
      <c r="B53" s="15">
        <v>6</v>
      </c>
      <c r="C53" s="16" t="s">
        <v>11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0</v>
      </c>
    </row>
    <row r="54" spans="2:12" ht="15.75" x14ac:dyDescent="0.25">
      <c r="B54" s="15">
        <v>7</v>
      </c>
      <c r="C54" s="16" t="s">
        <v>12</v>
      </c>
      <c r="D54" s="20">
        <f t="shared" si="5"/>
        <v>0</v>
      </c>
      <c r="E54" s="20">
        <f t="shared" si="5"/>
        <v>0</v>
      </c>
      <c r="F54" s="20">
        <f t="shared" si="5"/>
        <v>0</v>
      </c>
      <c r="G54" s="20">
        <f t="shared" si="5"/>
        <v>0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0</v>
      </c>
    </row>
    <row r="55" spans="2:12" ht="15.75" x14ac:dyDescent="0.25">
      <c r="B55" s="15">
        <v>8</v>
      </c>
      <c r="C55" s="16" t="s">
        <v>13</v>
      </c>
      <c r="D55" s="20">
        <f t="shared" si="5"/>
        <v>0</v>
      </c>
      <c r="E55" s="20">
        <f t="shared" si="5"/>
        <v>0</v>
      </c>
      <c r="F55" s="20">
        <f t="shared" si="5"/>
        <v>0</v>
      </c>
      <c r="G55" s="20">
        <f t="shared" si="5"/>
        <v>0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0</v>
      </c>
    </row>
    <row r="56" spans="2:12" ht="15.75" x14ac:dyDescent="0.25">
      <c r="B56" s="15">
        <v>9</v>
      </c>
      <c r="C56" s="16" t="s">
        <v>14</v>
      </c>
      <c r="D56" s="20">
        <f t="shared" si="5"/>
        <v>0</v>
      </c>
      <c r="E56" s="20">
        <f t="shared" si="5"/>
        <v>0</v>
      </c>
      <c r="F56" s="20">
        <f t="shared" si="5"/>
        <v>0</v>
      </c>
      <c r="G56" s="20">
        <f t="shared" si="5"/>
        <v>0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0</v>
      </c>
    </row>
    <row r="57" spans="2:12" ht="15.75" x14ac:dyDescent="0.25">
      <c r="B57" s="15">
        <v>10</v>
      </c>
      <c r="C57" s="16" t="s">
        <v>15</v>
      </c>
      <c r="D57" s="20">
        <f t="shared" si="5"/>
        <v>0</v>
      </c>
      <c r="E57" s="20">
        <f t="shared" si="5"/>
        <v>0</v>
      </c>
      <c r="F57" s="20">
        <f t="shared" si="5"/>
        <v>0</v>
      </c>
      <c r="G57" s="20">
        <f t="shared" si="5"/>
        <v>0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0</v>
      </c>
    </row>
    <row r="58" spans="2:12" ht="15.75" x14ac:dyDescent="0.25">
      <c r="B58" s="15">
        <v>11</v>
      </c>
      <c r="C58" s="16" t="s">
        <v>16</v>
      </c>
      <c r="D58" s="20">
        <f t="shared" si="5"/>
        <v>0</v>
      </c>
      <c r="E58" s="20">
        <f t="shared" si="5"/>
        <v>0</v>
      </c>
      <c r="F58" s="20">
        <f t="shared" si="5"/>
        <v>0</v>
      </c>
      <c r="G58" s="20">
        <f t="shared" si="5"/>
        <v>0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0</v>
      </c>
    </row>
    <row r="59" spans="2:12" ht="15.75" x14ac:dyDescent="0.25">
      <c r="B59" s="15">
        <v>12</v>
      </c>
      <c r="C59" s="16" t="s">
        <v>17</v>
      </c>
      <c r="D59" s="20">
        <f t="shared" si="5"/>
        <v>0</v>
      </c>
      <c r="E59" s="20">
        <f t="shared" si="5"/>
        <v>0</v>
      </c>
      <c r="F59" s="20">
        <f t="shared" si="5"/>
        <v>0</v>
      </c>
      <c r="G59" s="20">
        <f t="shared" si="5"/>
        <v>0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0</v>
      </c>
    </row>
    <row r="61" spans="2:12" x14ac:dyDescent="0.25">
      <c r="C61" s="7" t="s">
        <v>4</v>
      </c>
      <c r="D61" s="1">
        <f>SUM(D48:D59)</f>
        <v>0</v>
      </c>
      <c r="E61" s="1">
        <f t="shared" ref="E61:K61" si="7">SUM(E48:E59)</f>
        <v>0</v>
      </c>
      <c r="F61" s="1">
        <f t="shared" si="7"/>
        <v>0</v>
      </c>
      <c r="G61" s="1">
        <f t="shared" si="7"/>
        <v>0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0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abSelected="1" topLeftCell="B2" zoomScale="96" zoomScaleNormal="96" workbookViewId="0">
      <pane xSplit="2" ySplit="3" topLeftCell="D5" activePane="bottomRight" state="frozen"/>
      <selection activeCell="B2" sqref="B2"/>
      <selection pane="topRight" activeCell="D2" sqref="D2"/>
      <selection pane="bottomLeft" activeCell="B4" sqref="B4"/>
      <selection pane="bottomRight" activeCell="L68" sqref="L68"/>
    </sheetView>
  </sheetViews>
  <sheetFormatPr defaultRowHeight="15" x14ac:dyDescent="0.25"/>
  <cols>
    <col min="2" max="2" width="6.5" customWidth="1"/>
    <col min="3" max="3" width="28.625" customWidth="1"/>
    <col min="4" max="4" width="9.125" bestFit="1" customWidth="1"/>
    <col min="5" max="5" width="13.5" customWidth="1"/>
    <col min="6" max="6" width="11.125" customWidth="1"/>
    <col min="7" max="7" width="9.25" bestFit="1" customWidth="1"/>
    <col min="8" max="8" width="9.5" bestFit="1" customWidth="1"/>
    <col min="9" max="9" width="9.125" bestFit="1" customWidth="1"/>
    <col min="10" max="10" width="11" customWidth="1"/>
    <col min="11" max="12" width="10.25" bestFit="1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42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30">
        <v>2017</v>
      </c>
      <c r="E4" s="30">
        <v>2018</v>
      </c>
      <c r="F4" s="30">
        <v>2019</v>
      </c>
      <c r="G4" s="30">
        <v>2020</v>
      </c>
      <c r="H4" s="30">
        <v>2021</v>
      </c>
      <c r="I4" s="30">
        <v>2022</v>
      </c>
      <c r="J4" s="30">
        <v>2023</v>
      </c>
      <c r="K4" s="30">
        <v>2024</v>
      </c>
      <c r="L4" s="31" t="s">
        <v>3</v>
      </c>
    </row>
    <row r="5" spans="2:15" ht="15.75" x14ac:dyDescent="0.25">
      <c r="B5" s="15">
        <v>1</v>
      </c>
      <c r="C5" s="16" t="s">
        <v>7</v>
      </c>
      <c r="D5" s="32">
        <v>27805</v>
      </c>
      <c r="E5" s="32">
        <v>17381</v>
      </c>
      <c r="F5" s="32">
        <v>51966</v>
      </c>
      <c r="G5" s="32">
        <v>66896</v>
      </c>
      <c r="H5" s="32">
        <v>5133</v>
      </c>
      <c r="I5" s="32">
        <v>1801</v>
      </c>
      <c r="J5" s="33">
        <v>48342</v>
      </c>
      <c r="K5" s="34">
        <v>64154</v>
      </c>
      <c r="L5" s="35">
        <f>SUM(D5:K5)</f>
        <v>283478</v>
      </c>
    </row>
    <row r="6" spans="2:15" ht="15.75" x14ac:dyDescent="0.25">
      <c r="B6" s="15">
        <v>2</v>
      </c>
      <c r="C6" s="16" t="s">
        <v>8</v>
      </c>
      <c r="D6" s="32">
        <v>25472</v>
      </c>
      <c r="E6" s="32">
        <v>27580</v>
      </c>
      <c r="F6" s="32">
        <v>51281</v>
      </c>
      <c r="G6" s="32">
        <v>57388</v>
      </c>
      <c r="H6" s="32">
        <v>1923</v>
      </c>
      <c r="I6" s="32">
        <v>1385</v>
      </c>
      <c r="J6" s="33">
        <v>53232</v>
      </c>
      <c r="K6" s="34">
        <v>69559</v>
      </c>
      <c r="L6" s="35">
        <f t="shared" ref="L6:L16" si="0">SUM(D6:K6)</f>
        <v>287820</v>
      </c>
    </row>
    <row r="7" spans="2:15" ht="15.75" x14ac:dyDescent="0.25">
      <c r="B7" s="15">
        <v>3</v>
      </c>
      <c r="C7" s="16" t="s">
        <v>5</v>
      </c>
      <c r="D7" s="32">
        <v>28432</v>
      </c>
      <c r="E7" s="32">
        <v>28971</v>
      </c>
      <c r="F7" s="32">
        <v>58430</v>
      </c>
      <c r="G7" s="32">
        <v>0</v>
      </c>
      <c r="H7" s="32">
        <v>1483</v>
      </c>
      <c r="I7" s="32">
        <v>2217</v>
      </c>
      <c r="J7" s="33">
        <v>62891</v>
      </c>
      <c r="K7" s="34">
        <v>70622</v>
      </c>
      <c r="L7" s="35">
        <f t="shared" si="0"/>
        <v>253046</v>
      </c>
    </row>
    <row r="8" spans="2:15" ht="15.75" x14ac:dyDescent="0.25">
      <c r="B8" s="15">
        <v>4</v>
      </c>
      <c r="C8" s="16" t="s">
        <v>9</v>
      </c>
      <c r="D8" s="32">
        <v>31297</v>
      </c>
      <c r="E8" s="32">
        <v>35126</v>
      </c>
      <c r="F8" s="32">
        <v>61697</v>
      </c>
      <c r="G8" s="32">
        <v>0</v>
      </c>
      <c r="H8" s="32">
        <v>2050</v>
      </c>
      <c r="I8" s="32">
        <v>8213</v>
      </c>
      <c r="J8" s="33">
        <v>70757</v>
      </c>
      <c r="K8" s="34">
        <v>84745</v>
      </c>
      <c r="L8" s="35">
        <f t="shared" si="0"/>
        <v>293885</v>
      </c>
    </row>
    <row r="9" spans="2:15" ht="15.75" x14ac:dyDescent="0.25">
      <c r="B9" s="15">
        <v>5</v>
      </c>
      <c r="C9" s="16" t="s">
        <v>10</v>
      </c>
      <c r="D9" s="32">
        <v>40880</v>
      </c>
      <c r="E9" s="32">
        <v>49851</v>
      </c>
      <c r="F9" s="32">
        <v>44801</v>
      </c>
      <c r="G9" s="32">
        <v>0</v>
      </c>
      <c r="H9" s="32">
        <v>2200</v>
      </c>
      <c r="I9" s="32">
        <v>21881</v>
      </c>
      <c r="J9" s="33">
        <v>87388</v>
      </c>
      <c r="K9" s="34">
        <v>97146</v>
      </c>
      <c r="L9" s="35">
        <f t="shared" si="0"/>
        <v>344147</v>
      </c>
    </row>
    <row r="10" spans="2:15" ht="15.75" x14ac:dyDescent="0.25">
      <c r="B10" s="15">
        <v>6</v>
      </c>
      <c r="C10" s="16" t="s">
        <v>11</v>
      </c>
      <c r="D10" s="32">
        <v>42055</v>
      </c>
      <c r="E10" s="32">
        <v>47272</v>
      </c>
      <c r="F10" s="32">
        <v>91776</v>
      </c>
      <c r="G10" s="32">
        <v>0</v>
      </c>
      <c r="H10" s="32">
        <v>1863</v>
      </c>
      <c r="I10" s="32">
        <v>31606</v>
      </c>
      <c r="J10" s="33">
        <v>86304</v>
      </c>
      <c r="K10" s="34">
        <v>95906</v>
      </c>
      <c r="L10" s="35">
        <f t="shared" si="0"/>
        <v>396782</v>
      </c>
    </row>
    <row r="11" spans="2:15" ht="15.75" x14ac:dyDescent="0.25">
      <c r="B11" s="15">
        <v>7</v>
      </c>
      <c r="C11" s="16" t="s">
        <v>12</v>
      </c>
      <c r="D11" s="32">
        <v>53124</v>
      </c>
      <c r="E11" s="32">
        <v>68002</v>
      </c>
      <c r="F11" s="32">
        <v>115481</v>
      </c>
      <c r="G11" s="32">
        <v>0</v>
      </c>
      <c r="H11" s="36">
        <v>38</v>
      </c>
      <c r="I11" s="32">
        <v>53615</v>
      </c>
      <c r="J11" s="33">
        <v>136255</v>
      </c>
      <c r="K11" s="34">
        <v>117070</v>
      </c>
      <c r="L11" s="35">
        <f t="shared" si="0"/>
        <v>543585</v>
      </c>
    </row>
    <row r="12" spans="2:15" ht="15.75" x14ac:dyDescent="0.25">
      <c r="B12" s="15">
        <v>8</v>
      </c>
      <c r="C12" s="16" t="s">
        <v>13</v>
      </c>
      <c r="D12" s="32">
        <v>78004</v>
      </c>
      <c r="E12" s="32">
        <v>94797</v>
      </c>
      <c r="F12" s="32">
        <v>134453</v>
      </c>
      <c r="G12" s="32">
        <v>0</v>
      </c>
      <c r="H12" s="36">
        <v>0</v>
      </c>
      <c r="I12" s="32">
        <v>79942</v>
      </c>
      <c r="J12" s="33">
        <v>120061</v>
      </c>
      <c r="K12" s="34">
        <v>143329</v>
      </c>
      <c r="L12" s="35">
        <f t="shared" si="0"/>
        <v>650586</v>
      </c>
    </row>
    <row r="13" spans="2:15" ht="15.75" x14ac:dyDescent="0.25">
      <c r="B13" s="15">
        <v>9</v>
      </c>
      <c r="C13" s="16" t="s">
        <v>14</v>
      </c>
      <c r="D13" s="32">
        <v>41618</v>
      </c>
      <c r="E13" s="32">
        <v>77960</v>
      </c>
      <c r="F13" s="32">
        <v>109526</v>
      </c>
      <c r="G13" s="32">
        <v>0</v>
      </c>
      <c r="H13" s="36">
        <v>614</v>
      </c>
      <c r="I13" s="32">
        <v>71583</v>
      </c>
      <c r="J13" s="33">
        <v>105718</v>
      </c>
      <c r="K13" s="34">
        <v>110333</v>
      </c>
      <c r="L13" s="35">
        <f t="shared" si="0"/>
        <v>517352</v>
      </c>
    </row>
    <row r="14" spans="2:15" ht="15.75" x14ac:dyDescent="0.25">
      <c r="B14" s="15">
        <v>10</v>
      </c>
      <c r="C14" s="16" t="s">
        <v>15</v>
      </c>
      <c r="D14" s="32">
        <v>11469</v>
      </c>
      <c r="E14" s="32">
        <v>63142</v>
      </c>
      <c r="F14" s="32">
        <v>99068</v>
      </c>
      <c r="G14" s="32">
        <v>0</v>
      </c>
      <c r="H14" s="32">
        <v>1378</v>
      </c>
      <c r="I14" s="32">
        <v>64423</v>
      </c>
      <c r="J14" s="33">
        <v>91190</v>
      </c>
      <c r="K14" s="34">
        <v>101455</v>
      </c>
      <c r="L14" s="35">
        <f t="shared" si="0"/>
        <v>432125</v>
      </c>
    </row>
    <row r="15" spans="2:15" ht="15.75" x14ac:dyDescent="0.25">
      <c r="B15" s="15">
        <v>11</v>
      </c>
      <c r="C15" s="16" t="s">
        <v>16</v>
      </c>
      <c r="D15" s="32">
        <v>14047</v>
      </c>
      <c r="E15" s="32">
        <v>43316</v>
      </c>
      <c r="F15" s="32">
        <v>77503</v>
      </c>
      <c r="G15" s="32">
        <v>0</v>
      </c>
      <c r="H15" s="32">
        <v>2129</v>
      </c>
      <c r="I15" s="32">
        <v>52464</v>
      </c>
      <c r="J15" s="33">
        <v>65882</v>
      </c>
      <c r="K15" s="34">
        <v>72455</v>
      </c>
      <c r="L15" s="35">
        <f t="shared" si="0"/>
        <v>327796</v>
      </c>
    </row>
    <row r="16" spans="2:15" ht="15.75" x14ac:dyDescent="0.25">
      <c r="B16" s="15">
        <v>12</v>
      </c>
      <c r="C16" s="16" t="s">
        <v>17</v>
      </c>
      <c r="D16" s="32">
        <v>0</v>
      </c>
      <c r="E16" s="32">
        <v>41549</v>
      </c>
      <c r="F16" s="32">
        <v>69675</v>
      </c>
      <c r="G16" s="32">
        <v>0</v>
      </c>
      <c r="H16" s="37">
        <v>1144</v>
      </c>
      <c r="I16" s="32">
        <v>51609</v>
      </c>
      <c r="J16" s="33">
        <v>63912</v>
      </c>
      <c r="K16" s="34">
        <v>60483</v>
      </c>
      <c r="L16" s="35">
        <f t="shared" si="0"/>
        <v>288372</v>
      </c>
    </row>
    <row r="17" spans="2:13" ht="15.75" x14ac:dyDescent="0.25">
      <c r="B17" s="38"/>
      <c r="C17" s="38"/>
      <c r="D17" s="39"/>
      <c r="E17" s="39"/>
      <c r="F17" s="39"/>
      <c r="G17" s="39"/>
      <c r="H17" s="38"/>
      <c r="I17" s="39"/>
      <c r="J17" s="39"/>
      <c r="K17" s="39"/>
      <c r="L17" s="40"/>
    </row>
    <row r="18" spans="2:13" ht="15.75" x14ac:dyDescent="0.25">
      <c r="B18" s="38"/>
      <c r="C18" s="41" t="s">
        <v>22</v>
      </c>
      <c r="D18" s="35">
        <f>SUM(D5:D16)</f>
        <v>394203</v>
      </c>
      <c r="E18" s="42">
        <f>SUM(E5:E16)</f>
        <v>594947</v>
      </c>
      <c r="F18" s="35">
        <f t="shared" ref="E18:L18" si="1">SUM(F5:F16)</f>
        <v>965657</v>
      </c>
      <c r="G18" s="35">
        <f t="shared" si="1"/>
        <v>124284</v>
      </c>
      <c r="H18" s="29">
        <f>SUM(H5:H16)</f>
        <v>19955</v>
      </c>
      <c r="I18" s="35">
        <f t="shared" si="1"/>
        <v>440739</v>
      </c>
      <c r="J18" s="35">
        <f t="shared" si="1"/>
        <v>991932</v>
      </c>
      <c r="K18" s="35">
        <f t="shared" si="1"/>
        <v>1087257</v>
      </c>
      <c r="L18" s="35">
        <f t="shared" si="1"/>
        <v>4618974</v>
      </c>
      <c r="M18" s="1"/>
    </row>
    <row r="19" spans="2:13" ht="16.5" x14ac:dyDescent="0.25">
      <c r="H19" s="28"/>
    </row>
    <row r="21" spans="2:13" ht="15.75" x14ac:dyDescent="0.25">
      <c r="H21" s="27"/>
    </row>
    <row r="22" spans="2:13" x14ac:dyDescent="0.25">
      <c r="D22" s="5"/>
      <c r="E22" s="5"/>
      <c r="F22" s="5"/>
      <c r="G22" s="5"/>
      <c r="I22" s="5"/>
      <c r="J22" s="5"/>
      <c r="K22" s="5"/>
    </row>
    <row r="23" spans="2:13" ht="15.75" x14ac:dyDescent="0.25">
      <c r="H23" s="27"/>
    </row>
    <row r="24" spans="2:13" ht="23.25" x14ac:dyDescent="0.35">
      <c r="D24" s="11" t="s">
        <v>43</v>
      </c>
    </row>
    <row r="25" spans="2:13" ht="15.75" x14ac:dyDescent="0.25">
      <c r="H25" s="27"/>
    </row>
    <row r="26" spans="2:13" ht="15.75" x14ac:dyDescent="0.25">
      <c r="B26" s="13" t="s">
        <v>0</v>
      </c>
      <c r="C26" s="13" t="s">
        <v>6</v>
      </c>
      <c r="D26" s="30">
        <v>2017</v>
      </c>
      <c r="E26" s="30">
        <v>2018</v>
      </c>
      <c r="F26" s="30">
        <v>2019</v>
      </c>
      <c r="G26" s="30">
        <v>2020</v>
      </c>
      <c r="H26" s="30">
        <v>2021</v>
      </c>
      <c r="I26" s="30">
        <v>2022</v>
      </c>
      <c r="J26" s="30">
        <v>2023</v>
      </c>
      <c r="K26" s="30">
        <v>2024</v>
      </c>
      <c r="L26" s="31" t="s">
        <v>3</v>
      </c>
    </row>
    <row r="27" spans="2:13" ht="15.75" x14ac:dyDescent="0.25">
      <c r="B27" s="15">
        <v>1</v>
      </c>
      <c r="C27" s="16" t="s">
        <v>7</v>
      </c>
      <c r="D27" s="43">
        <v>22022</v>
      </c>
      <c r="E27" s="44">
        <f>11828+8480</f>
        <v>20308</v>
      </c>
      <c r="F27" s="43">
        <v>49990</v>
      </c>
      <c r="G27" s="43">
        <v>61993</v>
      </c>
      <c r="H27" s="43">
        <v>38671</v>
      </c>
      <c r="I27" s="43">
        <v>30263</v>
      </c>
      <c r="J27" s="45">
        <v>36649</v>
      </c>
      <c r="K27" s="46">
        <v>22913</v>
      </c>
      <c r="L27" s="35">
        <f>SUM(D27:K27)</f>
        <v>282809</v>
      </c>
    </row>
    <row r="28" spans="2:13" ht="15.75" x14ac:dyDescent="0.25">
      <c r="B28" s="15">
        <v>2</v>
      </c>
      <c r="C28" s="16" t="s">
        <v>8</v>
      </c>
      <c r="D28" s="43">
        <v>10164</v>
      </c>
      <c r="E28" s="44">
        <f>10357+8177</f>
        <v>18534</v>
      </c>
      <c r="F28" s="43">
        <v>33124</v>
      </c>
      <c r="G28" s="43">
        <v>44032</v>
      </c>
      <c r="H28" s="43">
        <v>17586</v>
      </c>
      <c r="I28" s="43">
        <v>15382</v>
      </c>
      <c r="J28" s="45">
        <v>18230</v>
      </c>
      <c r="K28" s="46">
        <v>26238</v>
      </c>
      <c r="L28" s="35">
        <f t="shared" ref="L28:L38" si="2">SUM(D28:K28)</f>
        <v>183290</v>
      </c>
    </row>
    <row r="29" spans="2:13" ht="15.75" x14ac:dyDescent="0.25">
      <c r="B29" s="15">
        <v>3</v>
      </c>
      <c r="C29" s="16" t="s">
        <v>5</v>
      </c>
      <c r="D29" s="43">
        <v>10690</v>
      </c>
      <c r="E29" s="44">
        <f>12784+13856</f>
        <v>26640</v>
      </c>
      <c r="F29" s="43">
        <v>32698</v>
      </c>
      <c r="G29" s="43">
        <v>0</v>
      </c>
      <c r="H29" s="43">
        <v>22735</v>
      </c>
      <c r="I29" s="43">
        <v>19111</v>
      </c>
      <c r="J29" s="45">
        <v>19920</v>
      </c>
      <c r="K29" s="46">
        <v>18655</v>
      </c>
      <c r="L29" s="35">
        <f t="shared" si="2"/>
        <v>150449</v>
      </c>
    </row>
    <row r="30" spans="2:13" ht="15.75" x14ac:dyDescent="0.25">
      <c r="B30" s="15">
        <v>4</v>
      </c>
      <c r="C30" s="16" t="s">
        <v>9</v>
      </c>
      <c r="D30" s="43">
        <v>21852</v>
      </c>
      <c r="E30" s="44">
        <f>15258+14833</f>
        <v>30091</v>
      </c>
      <c r="F30" s="43">
        <v>33554</v>
      </c>
      <c r="G30" s="43">
        <v>0</v>
      </c>
      <c r="H30" s="47">
        <v>35637</v>
      </c>
      <c r="I30" s="43">
        <v>18305</v>
      </c>
      <c r="J30" s="45">
        <v>29990</v>
      </c>
      <c r="K30" s="46">
        <v>28742</v>
      </c>
      <c r="L30" s="35">
        <f t="shared" si="2"/>
        <v>198171</v>
      </c>
    </row>
    <row r="31" spans="2:13" ht="15.75" x14ac:dyDescent="0.25">
      <c r="B31" s="15">
        <v>5</v>
      </c>
      <c r="C31" s="16" t="s">
        <v>10</v>
      </c>
      <c r="D31" s="43">
        <v>13134</v>
      </c>
      <c r="E31" s="44">
        <f>21937+18000</f>
        <v>39937</v>
      </c>
      <c r="F31" s="43">
        <v>39171</v>
      </c>
      <c r="G31" s="43">
        <v>0</v>
      </c>
      <c r="H31" s="43">
        <v>40272</v>
      </c>
      <c r="I31" s="43">
        <v>51311</v>
      </c>
      <c r="J31" s="45">
        <v>27280</v>
      </c>
      <c r="K31" s="46">
        <v>23428</v>
      </c>
      <c r="L31" s="35">
        <f t="shared" si="2"/>
        <v>234533</v>
      </c>
    </row>
    <row r="32" spans="2:13" ht="15.75" x14ac:dyDescent="0.25">
      <c r="B32" s="15">
        <v>6</v>
      </c>
      <c r="C32" s="16" t="s">
        <v>11</v>
      </c>
      <c r="D32" s="43">
        <v>29296</v>
      </c>
      <c r="E32" s="44">
        <f>42100+20608</f>
        <v>62708</v>
      </c>
      <c r="F32" s="43">
        <v>77765</v>
      </c>
      <c r="G32" s="43">
        <v>0</v>
      </c>
      <c r="H32" s="43">
        <v>73804</v>
      </c>
      <c r="I32" s="43">
        <v>42047</v>
      </c>
      <c r="J32" s="45">
        <v>35513</v>
      </c>
      <c r="K32" s="46">
        <v>30597</v>
      </c>
      <c r="L32" s="35">
        <f t="shared" si="2"/>
        <v>351730</v>
      </c>
    </row>
    <row r="33" spans="2:12" ht="15.75" x14ac:dyDescent="0.25">
      <c r="B33" s="15">
        <v>7</v>
      </c>
      <c r="C33" s="16" t="s">
        <v>12</v>
      </c>
      <c r="D33" s="43">
        <v>11266</v>
      </c>
      <c r="E33" s="44">
        <f>15009+18874</f>
        <v>33883</v>
      </c>
      <c r="F33" s="43">
        <v>121282</v>
      </c>
      <c r="G33" s="43">
        <v>0</v>
      </c>
      <c r="H33" s="48">
        <v>633</v>
      </c>
      <c r="I33" s="43">
        <v>30720</v>
      </c>
      <c r="J33" s="45">
        <v>25113</v>
      </c>
      <c r="K33" s="46">
        <v>23114</v>
      </c>
      <c r="L33" s="35">
        <f t="shared" si="2"/>
        <v>246011</v>
      </c>
    </row>
    <row r="34" spans="2:12" ht="15.75" x14ac:dyDescent="0.25">
      <c r="B34" s="15">
        <v>8</v>
      </c>
      <c r="C34" s="16" t="s">
        <v>13</v>
      </c>
      <c r="D34" s="43">
        <v>12872</v>
      </c>
      <c r="E34" s="44">
        <f>14306+18372</f>
        <v>32678</v>
      </c>
      <c r="F34" s="43">
        <v>46219</v>
      </c>
      <c r="G34" s="43">
        <v>0</v>
      </c>
      <c r="H34" s="43">
        <v>0</v>
      </c>
      <c r="I34" s="43">
        <v>22768</v>
      </c>
      <c r="J34" s="45">
        <v>33283</v>
      </c>
      <c r="K34" s="46">
        <v>19449</v>
      </c>
      <c r="L34" s="35">
        <f t="shared" si="2"/>
        <v>167269</v>
      </c>
    </row>
    <row r="35" spans="2:12" ht="15.75" x14ac:dyDescent="0.25">
      <c r="B35" s="15">
        <v>9</v>
      </c>
      <c r="C35" s="16" t="s">
        <v>14</v>
      </c>
      <c r="D35" s="43">
        <v>8952</v>
      </c>
      <c r="E35" s="44">
        <f>15382+14865</f>
        <v>30247</v>
      </c>
      <c r="F35" s="43">
        <v>33792</v>
      </c>
      <c r="G35" s="43">
        <v>0</v>
      </c>
      <c r="H35" s="43">
        <v>10443</v>
      </c>
      <c r="I35" s="43">
        <v>20749</v>
      </c>
      <c r="J35" s="45">
        <v>20373</v>
      </c>
      <c r="K35" s="46">
        <v>26125</v>
      </c>
      <c r="L35" s="35">
        <f t="shared" si="2"/>
        <v>150681</v>
      </c>
    </row>
    <row r="36" spans="2:12" ht="15.75" x14ac:dyDescent="0.25">
      <c r="B36" s="15">
        <v>10</v>
      </c>
      <c r="C36" s="16" t="s">
        <v>15</v>
      </c>
      <c r="D36" s="43">
        <v>2556</v>
      </c>
      <c r="E36" s="44">
        <f>13826+14972</f>
        <v>28798</v>
      </c>
      <c r="F36" s="43">
        <v>51238</v>
      </c>
      <c r="G36" s="43">
        <v>0</v>
      </c>
      <c r="H36" s="43">
        <v>22461</v>
      </c>
      <c r="I36" s="43">
        <v>17277</v>
      </c>
      <c r="J36" s="45">
        <v>17478</v>
      </c>
      <c r="K36" s="46">
        <v>19987</v>
      </c>
      <c r="L36" s="35">
        <f t="shared" si="2"/>
        <v>159795</v>
      </c>
    </row>
    <row r="37" spans="2:12" ht="15.75" x14ac:dyDescent="0.25">
      <c r="B37" s="15">
        <v>11</v>
      </c>
      <c r="C37" s="16" t="s">
        <v>16</v>
      </c>
      <c r="D37" s="43">
        <v>8381</v>
      </c>
      <c r="E37" s="44">
        <f>17921+12200</f>
        <v>30121</v>
      </c>
      <c r="F37" s="43">
        <v>32674</v>
      </c>
      <c r="G37" s="43">
        <v>0</v>
      </c>
      <c r="H37" s="43">
        <v>32022</v>
      </c>
      <c r="I37" s="43">
        <v>15965</v>
      </c>
      <c r="J37" s="45">
        <v>19886</v>
      </c>
      <c r="K37" s="46">
        <v>16807</v>
      </c>
      <c r="L37" s="35">
        <f t="shared" si="2"/>
        <v>155856</v>
      </c>
    </row>
    <row r="38" spans="2:12" ht="15.75" x14ac:dyDescent="0.25">
      <c r="B38" s="15">
        <v>12</v>
      </c>
      <c r="C38" s="16" t="s">
        <v>17</v>
      </c>
      <c r="D38" s="43">
        <v>0</v>
      </c>
      <c r="E38" s="44">
        <f>40075+16858</f>
        <v>56933</v>
      </c>
      <c r="F38" s="43">
        <v>65599</v>
      </c>
      <c r="G38" s="43">
        <v>0</v>
      </c>
      <c r="H38" s="47">
        <v>31473</v>
      </c>
      <c r="I38" s="43">
        <v>31674</v>
      </c>
      <c r="J38" s="45">
        <v>31409</v>
      </c>
      <c r="K38" s="46">
        <v>25525</v>
      </c>
      <c r="L38" s="35">
        <f t="shared" si="2"/>
        <v>242613</v>
      </c>
    </row>
    <row r="39" spans="2:12" ht="15.75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2:12" ht="15.75" x14ac:dyDescent="0.25">
      <c r="B40" s="38"/>
      <c r="C40" s="41" t="s">
        <v>23</v>
      </c>
      <c r="D40" s="35">
        <f>SUM(D27:D38)</f>
        <v>151185</v>
      </c>
      <c r="E40" s="35">
        <f>SUM(E27:E38)</f>
        <v>410878</v>
      </c>
      <c r="F40" s="35">
        <f t="shared" ref="E40:L40" si="3">SUM(F27:F38)</f>
        <v>617106</v>
      </c>
      <c r="G40" s="35">
        <f t="shared" si="3"/>
        <v>106025</v>
      </c>
      <c r="H40" s="35">
        <f t="shared" si="3"/>
        <v>325737</v>
      </c>
      <c r="I40" s="35">
        <f t="shared" si="3"/>
        <v>315572</v>
      </c>
      <c r="J40" s="35">
        <f t="shared" si="3"/>
        <v>315124</v>
      </c>
      <c r="K40" s="35">
        <f t="shared" si="3"/>
        <v>281580</v>
      </c>
      <c r="L40" s="35">
        <f t="shared" si="3"/>
        <v>2523207</v>
      </c>
    </row>
    <row r="42" spans="2:12" x14ac:dyDescent="0.25">
      <c r="C42" t="s">
        <v>29</v>
      </c>
    </row>
    <row r="45" spans="2:12" ht="23.25" x14ac:dyDescent="0.35">
      <c r="D45" s="11" t="s">
        <v>44</v>
      </c>
    </row>
    <row r="47" spans="2:12" ht="15.75" x14ac:dyDescent="0.25">
      <c r="B47" s="13" t="s">
        <v>0</v>
      </c>
      <c r="C47" s="13" t="s">
        <v>6</v>
      </c>
      <c r="D47" s="30">
        <v>2017</v>
      </c>
      <c r="E47" s="30">
        <v>2018</v>
      </c>
      <c r="F47" s="30">
        <v>2019</v>
      </c>
      <c r="G47" s="30">
        <v>2020</v>
      </c>
      <c r="H47" s="30">
        <v>2021</v>
      </c>
      <c r="I47" s="30">
        <v>2022</v>
      </c>
      <c r="J47" s="30">
        <v>2023</v>
      </c>
      <c r="K47" s="30">
        <v>2024</v>
      </c>
      <c r="L47" s="31" t="s">
        <v>3</v>
      </c>
    </row>
    <row r="48" spans="2:12" ht="15.75" x14ac:dyDescent="0.25">
      <c r="B48" s="15">
        <v>1</v>
      </c>
      <c r="C48" s="16" t="s">
        <v>7</v>
      </c>
      <c r="D48" s="49">
        <f>D5+D27</f>
        <v>49827</v>
      </c>
      <c r="E48" s="49">
        <f>E5+E27</f>
        <v>37689</v>
      </c>
      <c r="F48" s="49">
        <f>F5+F27</f>
        <v>101956</v>
      </c>
      <c r="G48" s="49">
        <f>G5+G27</f>
        <v>128889</v>
      </c>
      <c r="H48" s="49">
        <f>H5+H27</f>
        <v>43804</v>
      </c>
      <c r="I48" s="49">
        <f t="shared" ref="I48:K59" si="4">I5+I27</f>
        <v>32064</v>
      </c>
      <c r="J48" s="49">
        <f t="shared" si="4"/>
        <v>84991</v>
      </c>
      <c r="K48" s="49">
        <f t="shared" si="4"/>
        <v>87067</v>
      </c>
      <c r="L48" s="35">
        <f>SUM(D48:K48)</f>
        <v>566287</v>
      </c>
    </row>
    <row r="49" spans="2:12" ht="15.75" x14ac:dyDescent="0.25">
      <c r="B49" s="15">
        <v>2</v>
      </c>
      <c r="C49" s="16" t="s">
        <v>8</v>
      </c>
      <c r="D49" s="49">
        <f t="shared" ref="D49:H59" si="5">D6+D28</f>
        <v>35636</v>
      </c>
      <c r="E49" s="49">
        <f>E6+E28</f>
        <v>46114</v>
      </c>
      <c r="F49" s="49">
        <f t="shared" si="5"/>
        <v>84405</v>
      </c>
      <c r="G49" s="49">
        <f t="shared" si="5"/>
        <v>101420</v>
      </c>
      <c r="H49" s="49">
        <f>H6+H16</f>
        <v>3067</v>
      </c>
      <c r="I49" s="49">
        <f t="shared" si="4"/>
        <v>16767</v>
      </c>
      <c r="J49" s="49">
        <f t="shared" si="4"/>
        <v>71462</v>
      </c>
      <c r="K49" s="49">
        <f t="shared" si="4"/>
        <v>95797</v>
      </c>
      <c r="L49" s="35">
        <f t="shared" ref="L49:L59" si="6">SUM(D49:K49)</f>
        <v>454668</v>
      </c>
    </row>
    <row r="50" spans="2:12" ht="15.75" x14ac:dyDescent="0.25">
      <c r="B50" s="15">
        <v>3</v>
      </c>
      <c r="C50" s="16" t="s">
        <v>5</v>
      </c>
      <c r="D50" s="49">
        <f t="shared" si="5"/>
        <v>39122</v>
      </c>
      <c r="E50" s="49">
        <f>E7+E29</f>
        <v>55611</v>
      </c>
      <c r="F50" s="49">
        <f t="shared" si="5"/>
        <v>91128</v>
      </c>
      <c r="G50" s="49">
        <f t="shared" si="5"/>
        <v>0</v>
      </c>
      <c r="H50" s="49">
        <f>H7+H29</f>
        <v>24218</v>
      </c>
      <c r="I50" s="49">
        <f t="shared" si="4"/>
        <v>21328</v>
      </c>
      <c r="J50" s="49">
        <f t="shared" si="4"/>
        <v>82811</v>
      </c>
      <c r="K50" s="49">
        <f t="shared" si="4"/>
        <v>89277</v>
      </c>
      <c r="L50" s="35">
        <f t="shared" si="6"/>
        <v>403495</v>
      </c>
    </row>
    <row r="51" spans="2:12" ht="15.75" x14ac:dyDescent="0.25">
      <c r="B51" s="15">
        <v>4</v>
      </c>
      <c r="C51" s="16" t="s">
        <v>9</v>
      </c>
      <c r="D51" s="49">
        <f t="shared" si="5"/>
        <v>53149</v>
      </c>
      <c r="E51" s="49">
        <f>E8+E30</f>
        <v>65217</v>
      </c>
      <c r="F51" s="49">
        <f t="shared" si="5"/>
        <v>95251</v>
      </c>
      <c r="G51" s="49">
        <f t="shared" si="5"/>
        <v>0</v>
      </c>
      <c r="H51" s="49">
        <f>H7+H30</f>
        <v>37120</v>
      </c>
      <c r="I51" s="49">
        <f t="shared" si="4"/>
        <v>26518</v>
      </c>
      <c r="J51" s="49">
        <f t="shared" si="4"/>
        <v>100747</v>
      </c>
      <c r="K51" s="49">
        <f t="shared" si="4"/>
        <v>113487</v>
      </c>
      <c r="L51" s="35">
        <f t="shared" si="6"/>
        <v>491489</v>
      </c>
    </row>
    <row r="52" spans="2:12" ht="15.75" x14ac:dyDescent="0.25">
      <c r="B52" s="15">
        <v>5</v>
      </c>
      <c r="C52" s="16" t="s">
        <v>10</v>
      </c>
      <c r="D52" s="49">
        <f t="shared" si="5"/>
        <v>54014</v>
      </c>
      <c r="E52" s="49">
        <f>E9+E31</f>
        <v>89788</v>
      </c>
      <c r="F52" s="49">
        <f t="shared" si="5"/>
        <v>83972</v>
      </c>
      <c r="G52" s="49">
        <f t="shared" si="5"/>
        <v>0</v>
      </c>
      <c r="H52" s="49">
        <f>H9+H31</f>
        <v>42472</v>
      </c>
      <c r="I52" s="49">
        <f t="shared" si="4"/>
        <v>73192</v>
      </c>
      <c r="J52" s="49">
        <f t="shared" si="4"/>
        <v>114668</v>
      </c>
      <c r="K52" s="49">
        <f t="shared" si="4"/>
        <v>120574</v>
      </c>
      <c r="L52" s="35">
        <f t="shared" si="6"/>
        <v>578680</v>
      </c>
    </row>
    <row r="53" spans="2:12" ht="15.75" x14ac:dyDescent="0.25">
      <c r="B53" s="15">
        <v>6</v>
      </c>
      <c r="C53" s="16" t="s">
        <v>11</v>
      </c>
      <c r="D53" s="49">
        <f t="shared" si="5"/>
        <v>71351</v>
      </c>
      <c r="E53" s="49">
        <f>E10+E32</f>
        <v>109980</v>
      </c>
      <c r="F53" s="49">
        <f t="shared" si="5"/>
        <v>169541</v>
      </c>
      <c r="G53" s="49">
        <f t="shared" si="5"/>
        <v>0</v>
      </c>
      <c r="H53" s="49">
        <f>H8+H32</f>
        <v>75854</v>
      </c>
      <c r="I53" s="49">
        <f t="shared" si="4"/>
        <v>73653</v>
      </c>
      <c r="J53" s="49">
        <f t="shared" si="4"/>
        <v>121817</v>
      </c>
      <c r="K53" s="49">
        <f t="shared" si="4"/>
        <v>126503</v>
      </c>
      <c r="L53" s="35">
        <f t="shared" si="6"/>
        <v>748699</v>
      </c>
    </row>
    <row r="54" spans="2:12" ht="15.75" x14ac:dyDescent="0.25">
      <c r="B54" s="15">
        <v>7</v>
      </c>
      <c r="C54" s="16" t="s">
        <v>12</v>
      </c>
      <c r="D54" s="49">
        <f t="shared" si="5"/>
        <v>64390</v>
      </c>
      <c r="E54" s="49">
        <f>E11+E33</f>
        <v>101885</v>
      </c>
      <c r="F54" s="49">
        <f t="shared" si="5"/>
        <v>236763</v>
      </c>
      <c r="G54" s="49">
        <f t="shared" si="5"/>
        <v>0</v>
      </c>
      <c r="H54" s="49">
        <f>H11+H33</f>
        <v>671</v>
      </c>
      <c r="I54" s="49">
        <f t="shared" si="4"/>
        <v>84335</v>
      </c>
      <c r="J54" s="49">
        <f t="shared" si="4"/>
        <v>161368</v>
      </c>
      <c r="K54" s="49">
        <f t="shared" si="4"/>
        <v>140184</v>
      </c>
      <c r="L54" s="35">
        <f t="shared" si="6"/>
        <v>789596</v>
      </c>
    </row>
    <row r="55" spans="2:12" ht="15.75" x14ac:dyDescent="0.25">
      <c r="B55" s="15">
        <v>8</v>
      </c>
      <c r="C55" s="16" t="s">
        <v>13</v>
      </c>
      <c r="D55" s="49">
        <f t="shared" si="5"/>
        <v>90876</v>
      </c>
      <c r="E55" s="49">
        <f>E12+E34</f>
        <v>127475</v>
      </c>
      <c r="F55" s="49">
        <f t="shared" si="5"/>
        <v>180672</v>
      </c>
      <c r="G55" s="49">
        <f t="shared" si="5"/>
        <v>0</v>
      </c>
      <c r="H55" s="49">
        <f>H12+H34</f>
        <v>0</v>
      </c>
      <c r="I55" s="49">
        <f t="shared" si="4"/>
        <v>102710</v>
      </c>
      <c r="J55" s="49">
        <f t="shared" si="4"/>
        <v>153344</v>
      </c>
      <c r="K55" s="49">
        <f t="shared" si="4"/>
        <v>162778</v>
      </c>
      <c r="L55" s="35">
        <f t="shared" si="6"/>
        <v>817855</v>
      </c>
    </row>
    <row r="56" spans="2:12" ht="15.75" x14ac:dyDescent="0.25">
      <c r="B56" s="15">
        <v>9</v>
      </c>
      <c r="C56" s="16" t="s">
        <v>14</v>
      </c>
      <c r="D56" s="49">
        <f t="shared" si="5"/>
        <v>50570</v>
      </c>
      <c r="E56" s="49">
        <f>E13+E35</f>
        <v>108207</v>
      </c>
      <c r="F56" s="49">
        <f t="shared" si="5"/>
        <v>143318</v>
      </c>
      <c r="G56" s="49">
        <f t="shared" si="5"/>
        <v>0</v>
      </c>
      <c r="H56" s="49">
        <f>H9+H35</f>
        <v>12643</v>
      </c>
      <c r="I56" s="49">
        <f t="shared" si="4"/>
        <v>92332</v>
      </c>
      <c r="J56" s="49">
        <f t="shared" si="4"/>
        <v>126091</v>
      </c>
      <c r="K56" s="49">
        <f t="shared" si="4"/>
        <v>136458</v>
      </c>
      <c r="L56" s="35">
        <f t="shared" si="6"/>
        <v>669619</v>
      </c>
    </row>
    <row r="57" spans="2:12" ht="15.75" x14ac:dyDescent="0.25">
      <c r="B57" s="15">
        <v>10</v>
      </c>
      <c r="C57" s="16" t="s">
        <v>15</v>
      </c>
      <c r="D57" s="49">
        <f t="shared" si="5"/>
        <v>14025</v>
      </c>
      <c r="E57" s="49">
        <f>E14+E36</f>
        <v>91940</v>
      </c>
      <c r="F57" s="49">
        <f t="shared" si="5"/>
        <v>150306</v>
      </c>
      <c r="G57" s="49">
        <f t="shared" si="5"/>
        <v>0</v>
      </c>
      <c r="H57" s="49">
        <f>H14+H36</f>
        <v>23839</v>
      </c>
      <c r="I57" s="49">
        <f t="shared" si="4"/>
        <v>81700</v>
      </c>
      <c r="J57" s="49">
        <f t="shared" si="4"/>
        <v>108668</v>
      </c>
      <c r="K57" s="49">
        <f t="shared" si="4"/>
        <v>121442</v>
      </c>
      <c r="L57" s="35">
        <f t="shared" si="6"/>
        <v>591920</v>
      </c>
    </row>
    <row r="58" spans="2:12" ht="15.75" x14ac:dyDescent="0.25">
      <c r="B58" s="15">
        <v>11</v>
      </c>
      <c r="C58" s="16" t="s">
        <v>16</v>
      </c>
      <c r="D58" s="49">
        <f t="shared" si="5"/>
        <v>22428</v>
      </c>
      <c r="E58" s="49">
        <f>E15+E37</f>
        <v>73437</v>
      </c>
      <c r="F58" s="49">
        <f t="shared" si="5"/>
        <v>110177</v>
      </c>
      <c r="G58" s="49">
        <f t="shared" si="5"/>
        <v>0</v>
      </c>
      <c r="H58" s="49">
        <f>H10+H37</f>
        <v>33885</v>
      </c>
      <c r="I58" s="49">
        <f t="shared" si="4"/>
        <v>68429</v>
      </c>
      <c r="J58" s="49">
        <f t="shared" si="4"/>
        <v>85768</v>
      </c>
      <c r="K58" s="49">
        <f t="shared" si="4"/>
        <v>89262</v>
      </c>
      <c r="L58" s="35">
        <f t="shared" si="6"/>
        <v>483386</v>
      </c>
    </row>
    <row r="59" spans="2:12" ht="15.75" x14ac:dyDescent="0.25">
      <c r="B59" s="15">
        <v>12</v>
      </c>
      <c r="C59" s="16" t="s">
        <v>17</v>
      </c>
      <c r="D59" s="49">
        <v>0</v>
      </c>
      <c r="E59" s="49">
        <f>E16+E38</f>
        <v>98482</v>
      </c>
      <c r="F59" s="49">
        <f t="shared" si="5"/>
        <v>135274</v>
      </c>
      <c r="G59" s="49">
        <f t="shared" si="5"/>
        <v>0</v>
      </c>
      <c r="H59" s="49">
        <f>H16+H38</f>
        <v>32617</v>
      </c>
      <c r="I59" s="49">
        <f t="shared" si="4"/>
        <v>83283</v>
      </c>
      <c r="J59" s="49">
        <f t="shared" si="4"/>
        <v>95321</v>
      </c>
      <c r="K59" s="49">
        <f t="shared" si="4"/>
        <v>86008</v>
      </c>
      <c r="L59" s="35">
        <f t="shared" si="6"/>
        <v>530985</v>
      </c>
    </row>
    <row r="60" spans="2:12" ht="15.75" x14ac:dyDescent="0.25">
      <c r="B60" s="38"/>
      <c r="C60" s="38"/>
      <c r="D60" s="40"/>
      <c r="E60" s="40"/>
      <c r="F60" s="40"/>
      <c r="G60" s="40"/>
      <c r="H60" s="40"/>
      <c r="I60" s="40"/>
      <c r="J60" s="40"/>
      <c r="K60" s="40"/>
      <c r="L60" s="40"/>
    </row>
    <row r="61" spans="2:12" ht="15.75" x14ac:dyDescent="0.25">
      <c r="B61" s="38"/>
      <c r="C61" s="41" t="s">
        <v>4</v>
      </c>
      <c r="D61" s="35">
        <f>SUM(D48:D59)</f>
        <v>545388</v>
      </c>
      <c r="E61" s="35">
        <f t="shared" ref="E61:K61" si="7">SUM(E48:E59)</f>
        <v>1005825</v>
      </c>
      <c r="F61" s="35">
        <f t="shared" si="7"/>
        <v>1582763</v>
      </c>
      <c r="G61" s="35">
        <f t="shared" si="7"/>
        <v>230309</v>
      </c>
      <c r="H61" s="35">
        <f t="shared" si="7"/>
        <v>330190</v>
      </c>
      <c r="I61" s="35">
        <f t="shared" si="7"/>
        <v>756311</v>
      </c>
      <c r="J61" s="35">
        <f t="shared" si="7"/>
        <v>1307056</v>
      </c>
      <c r="K61" s="35">
        <f t="shared" si="7"/>
        <v>1368837</v>
      </c>
      <c r="L61" s="35">
        <f>SUM(L48:L59)</f>
        <v>7126679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99" zoomScaleNormal="99" workbookViewId="0">
      <pane xSplit="2" ySplit="3" topLeftCell="D47" activePane="bottomRight" state="frozen"/>
      <selection activeCell="B2" sqref="B2"/>
      <selection pane="topRight" activeCell="D2" sqref="D2"/>
      <selection pane="bottomLeft" activeCell="B4" sqref="B4"/>
      <selection pane="bottomRight" activeCell="AB148" sqref="AB148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30</v>
      </c>
      <c r="M2" s="22" t="s">
        <v>21</v>
      </c>
      <c r="N2" s="23"/>
      <c r="O2" s="12" t="s">
        <v>20</v>
      </c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>
        <v>13866</v>
      </c>
      <c r="E5" s="17">
        <v>11724</v>
      </c>
      <c r="F5" s="17">
        <v>21339</v>
      </c>
      <c r="G5" s="17">
        <v>21330</v>
      </c>
      <c r="H5" s="17"/>
      <c r="I5" s="17"/>
      <c r="J5" s="18"/>
      <c r="K5" s="19"/>
      <c r="L5" s="1">
        <f>SUM(D5:K5)</f>
        <v>68259</v>
      </c>
    </row>
    <row r="6" spans="2:15" ht="15.75" x14ac:dyDescent="0.25">
      <c r="B6" s="15">
        <v>2</v>
      </c>
      <c r="C6" s="16" t="s">
        <v>8</v>
      </c>
      <c r="D6" s="17">
        <v>11523</v>
      </c>
      <c r="E6" s="17">
        <v>9936</v>
      </c>
      <c r="F6" s="17">
        <v>22244</v>
      </c>
      <c r="G6" s="17">
        <v>14274</v>
      </c>
      <c r="H6" s="17"/>
      <c r="I6" s="17"/>
      <c r="J6" s="18"/>
      <c r="K6" s="19"/>
      <c r="L6" s="1">
        <f t="shared" ref="L6:L16" si="0">SUM(D6:K6)</f>
        <v>57977</v>
      </c>
    </row>
    <row r="7" spans="2:15" ht="15.75" x14ac:dyDescent="0.25">
      <c r="B7" s="15">
        <v>3</v>
      </c>
      <c r="C7" s="16" t="s">
        <v>5</v>
      </c>
      <c r="D7" s="17">
        <v>13342</v>
      </c>
      <c r="E7" s="17">
        <v>11339</v>
      </c>
      <c r="F7" s="17">
        <v>21344</v>
      </c>
      <c r="G7" s="17">
        <v>14270</v>
      </c>
      <c r="H7" s="17"/>
      <c r="I7" s="17"/>
      <c r="J7" s="18"/>
      <c r="K7" s="19"/>
      <c r="L7" s="1">
        <f t="shared" si="0"/>
        <v>60295</v>
      </c>
    </row>
    <row r="8" spans="2:15" ht="15.75" x14ac:dyDescent="0.25">
      <c r="B8" s="15">
        <v>4</v>
      </c>
      <c r="C8" s="16" t="s">
        <v>9</v>
      </c>
      <c r="D8" s="17">
        <v>19704</v>
      </c>
      <c r="E8" s="17">
        <v>15729</v>
      </c>
      <c r="F8" s="17">
        <v>21249</v>
      </c>
      <c r="G8" s="17">
        <v>0</v>
      </c>
      <c r="H8" s="17"/>
      <c r="I8" s="17"/>
      <c r="J8" s="18"/>
      <c r="K8" s="19"/>
      <c r="L8" s="1">
        <f t="shared" si="0"/>
        <v>56682</v>
      </c>
    </row>
    <row r="9" spans="2:15" ht="15.75" x14ac:dyDescent="0.25">
      <c r="B9" s="15">
        <v>5</v>
      </c>
      <c r="C9" s="16" t="s">
        <v>10</v>
      </c>
      <c r="D9" s="17">
        <v>19759</v>
      </c>
      <c r="E9" s="17">
        <v>14104</v>
      </c>
      <c r="F9" s="17">
        <v>22147</v>
      </c>
      <c r="G9" s="17">
        <v>0</v>
      </c>
      <c r="H9" s="17"/>
      <c r="I9" s="17"/>
      <c r="J9" s="18"/>
      <c r="K9" s="19"/>
      <c r="L9" s="1">
        <f t="shared" si="0"/>
        <v>56010</v>
      </c>
    </row>
    <row r="10" spans="2:15" ht="15.75" x14ac:dyDescent="0.25">
      <c r="B10" s="15">
        <v>6</v>
      </c>
      <c r="C10" s="16" t="s">
        <v>11</v>
      </c>
      <c r="D10" s="17">
        <v>20238</v>
      </c>
      <c r="E10" s="17">
        <v>19180</v>
      </c>
      <c r="F10" s="17">
        <v>22563</v>
      </c>
      <c r="G10" s="17">
        <v>0</v>
      </c>
      <c r="H10" s="17"/>
      <c r="I10" s="17"/>
      <c r="J10" s="18"/>
      <c r="K10" s="19"/>
      <c r="L10" s="1">
        <f t="shared" si="0"/>
        <v>61981</v>
      </c>
    </row>
    <row r="11" spans="2:15" ht="15.75" x14ac:dyDescent="0.25">
      <c r="B11" s="15">
        <v>7</v>
      </c>
      <c r="C11" s="16" t="s">
        <v>12</v>
      </c>
      <c r="D11" s="17">
        <v>28819</v>
      </c>
      <c r="E11" s="17">
        <v>31067</v>
      </c>
      <c r="F11" s="17">
        <v>24920</v>
      </c>
      <c r="G11" s="17">
        <v>0</v>
      </c>
      <c r="H11" s="17"/>
      <c r="I11" s="17"/>
      <c r="J11" s="18"/>
      <c r="K11" s="19"/>
      <c r="L11" s="1">
        <f t="shared" si="0"/>
        <v>84806</v>
      </c>
    </row>
    <row r="12" spans="2:15" ht="15.75" x14ac:dyDescent="0.25">
      <c r="B12" s="15">
        <v>8</v>
      </c>
      <c r="C12" s="16" t="s">
        <v>13</v>
      </c>
      <c r="D12" s="17">
        <v>37993</v>
      </c>
      <c r="E12" s="17"/>
      <c r="F12" s="17">
        <v>32840</v>
      </c>
      <c r="G12" s="17">
        <v>25</v>
      </c>
      <c r="H12" s="17"/>
      <c r="I12" s="17"/>
      <c r="J12" s="18"/>
      <c r="K12" s="19"/>
      <c r="L12" s="1">
        <f t="shared" si="0"/>
        <v>70858</v>
      </c>
    </row>
    <row r="13" spans="2:15" ht="15.75" x14ac:dyDescent="0.25">
      <c r="B13" s="15">
        <v>9</v>
      </c>
      <c r="C13" s="16" t="s">
        <v>14</v>
      </c>
      <c r="D13" s="17">
        <v>26798</v>
      </c>
      <c r="E13" s="17">
        <v>21796</v>
      </c>
      <c r="F13" s="17">
        <v>28489</v>
      </c>
      <c r="G13" s="17">
        <v>186</v>
      </c>
      <c r="H13" s="17"/>
      <c r="I13" s="17"/>
      <c r="J13" s="18"/>
      <c r="K13" s="19"/>
      <c r="L13" s="1">
        <f t="shared" si="0"/>
        <v>77269</v>
      </c>
    </row>
    <row r="14" spans="2:15" ht="15.75" x14ac:dyDescent="0.25">
      <c r="B14" s="15">
        <v>10</v>
      </c>
      <c r="C14" s="16" t="s">
        <v>15</v>
      </c>
      <c r="D14" s="17">
        <v>24448</v>
      </c>
      <c r="E14" s="17">
        <v>28035</v>
      </c>
      <c r="F14" s="17">
        <v>29384</v>
      </c>
      <c r="G14" s="17">
        <v>186</v>
      </c>
      <c r="H14" s="17"/>
      <c r="I14" s="17"/>
      <c r="J14" s="18"/>
      <c r="K14" s="19"/>
      <c r="L14" s="1">
        <f t="shared" si="0"/>
        <v>82053</v>
      </c>
    </row>
    <row r="15" spans="2:15" ht="15.75" x14ac:dyDescent="0.25">
      <c r="B15" s="15">
        <v>11</v>
      </c>
      <c r="C15" s="16" t="s">
        <v>16</v>
      </c>
      <c r="D15" s="17">
        <v>16389</v>
      </c>
      <c r="E15" s="17">
        <v>20531</v>
      </c>
      <c r="F15" s="17">
        <v>30283</v>
      </c>
      <c r="G15" s="17">
        <v>750</v>
      </c>
      <c r="H15" s="17"/>
      <c r="I15" s="17"/>
      <c r="J15" s="18"/>
      <c r="K15" s="19"/>
      <c r="L15" s="1">
        <f t="shared" si="0"/>
        <v>67953</v>
      </c>
    </row>
    <row r="16" spans="2:15" ht="15.75" x14ac:dyDescent="0.25">
      <c r="B16" s="15">
        <v>12</v>
      </c>
      <c r="C16" s="16" t="s">
        <v>17</v>
      </c>
      <c r="D16" s="17">
        <v>9198</v>
      </c>
      <c r="E16" s="17"/>
      <c r="F16" s="17">
        <v>37607</v>
      </c>
      <c r="G16" s="17">
        <v>763</v>
      </c>
      <c r="H16" s="17"/>
      <c r="I16" s="17"/>
      <c r="J16" s="18"/>
      <c r="K16" s="19"/>
      <c r="L16" s="1">
        <f t="shared" si="0"/>
        <v>47568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242077</v>
      </c>
      <c r="E18" s="1">
        <f t="shared" ref="E18:L18" si="1">SUM(E5:E16)</f>
        <v>183441</v>
      </c>
      <c r="F18" s="1">
        <f t="shared" si="1"/>
        <v>314409</v>
      </c>
      <c r="G18" s="1">
        <f t="shared" si="1"/>
        <v>51784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791711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31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>
        <v>19951</v>
      </c>
      <c r="E27" s="24">
        <v>14523</v>
      </c>
      <c r="F27" s="24">
        <v>39273</v>
      </c>
      <c r="G27" s="24">
        <v>13818</v>
      </c>
      <c r="H27" s="24"/>
      <c r="I27" s="24"/>
      <c r="J27" s="25"/>
      <c r="K27" s="26"/>
      <c r="L27" s="1">
        <f>SUM(D27:K27)</f>
        <v>87565</v>
      </c>
    </row>
    <row r="28" spans="2:13" ht="15.75" x14ac:dyDescent="0.25">
      <c r="B28" s="15">
        <v>2</v>
      </c>
      <c r="C28" s="16" t="s">
        <v>8</v>
      </c>
      <c r="D28" s="24">
        <v>12214</v>
      </c>
      <c r="E28" s="24">
        <v>9461</v>
      </c>
      <c r="F28" s="24">
        <v>49273</v>
      </c>
      <c r="G28" s="24">
        <v>10201</v>
      </c>
      <c r="H28" s="24"/>
      <c r="I28" s="24"/>
      <c r="J28" s="25"/>
      <c r="K28" s="26"/>
      <c r="L28" s="1">
        <f t="shared" ref="L28:L38" si="2">SUM(D28:K28)</f>
        <v>81149</v>
      </c>
    </row>
    <row r="29" spans="2:13" ht="15.75" x14ac:dyDescent="0.25">
      <c r="B29" s="15">
        <v>3</v>
      </c>
      <c r="C29" s="16" t="s">
        <v>5</v>
      </c>
      <c r="D29" s="24">
        <v>10186</v>
      </c>
      <c r="E29" s="24">
        <v>10982</v>
      </c>
      <c r="F29" s="24">
        <v>48362</v>
      </c>
      <c r="G29" s="24">
        <v>11407</v>
      </c>
      <c r="H29" s="24"/>
      <c r="I29" s="24"/>
      <c r="J29" s="25"/>
      <c r="K29" s="26"/>
      <c r="L29" s="1">
        <f t="shared" si="2"/>
        <v>80937</v>
      </c>
    </row>
    <row r="30" spans="2:13" ht="15.75" x14ac:dyDescent="0.25">
      <c r="B30" s="15">
        <v>4</v>
      </c>
      <c r="C30" s="16" t="s">
        <v>9</v>
      </c>
      <c r="D30" s="24">
        <v>20075</v>
      </c>
      <c r="E30" s="24">
        <v>13720</v>
      </c>
      <c r="F30" s="24">
        <v>52123</v>
      </c>
      <c r="G30" s="24">
        <v>0</v>
      </c>
      <c r="H30" s="24"/>
      <c r="I30" s="24"/>
      <c r="J30" s="25"/>
      <c r="K30" s="26"/>
      <c r="L30" s="1">
        <f t="shared" si="2"/>
        <v>85918</v>
      </c>
    </row>
    <row r="31" spans="2:13" ht="15.75" x14ac:dyDescent="0.25">
      <c r="B31" s="15">
        <v>5</v>
      </c>
      <c r="C31" s="16" t="s">
        <v>10</v>
      </c>
      <c r="D31" s="24">
        <v>13223</v>
      </c>
      <c r="E31" s="24">
        <v>9916</v>
      </c>
      <c r="F31" s="24">
        <v>48938</v>
      </c>
      <c r="G31" s="24">
        <v>0</v>
      </c>
      <c r="H31" s="24"/>
      <c r="I31" s="24"/>
      <c r="J31" s="25"/>
      <c r="K31" s="26"/>
      <c r="L31" s="1">
        <f t="shared" si="2"/>
        <v>72077</v>
      </c>
    </row>
    <row r="32" spans="2:13" ht="15.75" x14ac:dyDescent="0.25">
      <c r="B32" s="15">
        <v>6</v>
      </c>
      <c r="C32" s="16" t="s">
        <v>11</v>
      </c>
      <c r="D32" s="24">
        <v>29287</v>
      </c>
      <c r="E32" s="24">
        <v>27363</v>
      </c>
      <c r="F32" s="24">
        <v>52038</v>
      </c>
      <c r="G32" s="24">
        <v>0</v>
      </c>
      <c r="H32" s="24"/>
      <c r="I32" s="24"/>
      <c r="J32" s="25"/>
      <c r="K32" s="26"/>
      <c r="L32" s="1">
        <f t="shared" si="2"/>
        <v>108688</v>
      </c>
    </row>
    <row r="33" spans="2:12" ht="15.75" x14ac:dyDescent="0.25">
      <c r="B33" s="15">
        <v>7</v>
      </c>
      <c r="C33" s="16" t="s">
        <v>12</v>
      </c>
      <c r="D33" s="24">
        <v>18863</v>
      </c>
      <c r="E33" s="24">
        <v>15456</v>
      </c>
      <c r="F33" s="24">
        <v>81527</v>
      </c>
      <c r="G33" s="24">
        <v>7867</v>
      </c>
      <c r="H33" s="24"/>
      <c r="I33" s="24"/>
      <c r="J33" s="25"/>
      <c r="K33" s="26"/>
      <c r="L33" s="1">
        <f t="shared" si="2"/>
        <v>123713</v>
      </c>
    </row>
    <row r="34" spans="2:12" ht="15.75" x14ac:dyDescent="0.25">
      <c r="B34" s="15">
        <v>8</v>
      </c>
      <c r="C34" s="16" t="s">
        <v>13</v>
      </c>
      <c r="D34" s="24">
        <v>14275</v>
      </c>
      <c r="E34" s="24"/>
      <c r="F34" s="24">
        <v>79752</v>
      </c>
      <c r="G34" s="24">
        <v>25071</v>
      </c>
      <c r="H34" s="24"/>
      <c r="I34" s="24"/>
      <c r="J34" s="25"/>
      <c r="K34" s="26"/>
      <c r="L34" s="1">
        <f t="shared" si="2"/>
        <v>119098</v>
      </c>
    </row>
    <row r="35" spans="2:12" ht="15.75" x14ac:dyDescent="0.25">
      <c r="B35" s="15">
        <v>9</v>
      </c>
      <c r="C35" s="16" t="s">
        <v>14</v>
      </c>
      <c r="D35" s="24">
        <v>15769</v>
      </c>
      <c r="E35" s="24">
        <v>18166</v>
      </c>
      <c r="F35" s="24">
        <v>78394</v>
      </c>
      <c r="G35" s="24">
        <v>12851</v>
      </c>
      <c r="H35" s="24"/>
      <c r="I35" s="24"/>
      <c r="J35" s="25"/>
      <c r="K35" s="26"/>
      <c r="L35" s="1">
        <f t="shared" si="2"/>
        <v>125180</v>
      </c>
    </row>
    <row r="36" spans="2:12" ht="15.75" x14ac:dyDescent="0.25">
      <c r="B36" s="15">
        <v>10</v>
      </c>
      <c r="C36" s="16" t="s">
        <v>15</v>
      </c>
      <c r="D36" s="24">
        <v>10557</v>
      </c>
      <c r="E36" s="24">
        <v>16067</v>
      </c>
      <c r="F36" s="24">
        <v>78423</v>
      </c>
      <c r="G36" s="24">
        <v>10905</v>
      </c>
      <c r="H36" s="24"/>
      <c r="I36" s="24"/>
      <c r="J36" s="25"/>
      <c r="K36" s="26"/>
      <c r="L36" s="1">
        <f t="shared" si="2"/>
        <v>115952</v>
      </c>
    </row>
    <row r="37" spans="2:12" ht="15.75" x14ac:dyDescent="0.25">
      <c r="B37" s="15">
        <v>11</v>
      </c>
      <c r="C37" s="16" t="s">
        <v>16</v>
      </c>
      <c r="D37" s="24">
        <v>15563</v>
      </c>
      <c r="E37" s="24">
        <v>14402</v>
      </c>
      <c r="F37" s="24">
        <v>79227</v>
      </c>
      <c r="G37" s="24">
        <v>4036</v>
      </c>
      <c r="H37" s="24"/>
      <c r="I37" s="24"/>
      <c r="J37" s="25"/>
      <c r="K37" s="26"/>
      <c r="L37" s="1">
        <f t="shared" si="2"/>
        <v>113228</v>
      </c>
    </row>
    <row r="38" spans="2:12" ht="15.75" x14ac:dyDescent="0.25">
      <c r="B38" s="15">
        <v>12</v>
      </c>
      <c r="C38" s="16" t="s">
        <v>17</v>
      </c>
      <c r="D38" s="24">
        <v>12961</v>
      </c>
      <c r="E38" s="24"/>
      <c r="F38" s="24">
        <v>82429</v>
      </c>
      <c r="G38" s="24">
        <v>24628</v>
      </c>
      <c r="H38" s="24"/>
      <c r="I38" s="24"/>
      <c r="J38" s="25"/>
      <c r="K38" s="26"/>
      <c r="L38" s="1">
        <f t="shared" si="2"/>
        <v>120018</v>
      </c>
    </row>
    <row r="40" spans="2:12" x14ac:dyDescent="0.25">
      <c r="C40" s="7" t="s">
        <v>23</v>
      </c>
      <c r="D40" s="1">
        <f>SUM(D27:D38)</f>
        <v>192924</v>
      </c>
      <c r="E40" s="1">
        <f t="shared" ref="E40:L40" si="3">SUM(E27:E38)</f>
        <v>150056</v>
      </c>
      <c r="F40" s="1">
        <f t="shared" si="3"/>
        <v>769759</v>
      </c>
      <c r="G40" s="1">
        <f t="shared" si="3"/>
        <v>120784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1233523</v>
      </c>
    </row>
    <row r="42" spans="2:12" x14ac:dyDescent="0.25">
      <c r="C42" t="s">
        <v>29</v>
      </c>
    </row>
    <row r="45" spans="2:12" ht="23.25" x14ac:dyDescent="0.35">
      <c r="D45" s="11" t="s">
        <v>32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33817</v>
      </c>
      <c r="E48" s="20">
        <f>E5+E27</f>
        <v>26247</v>
      </c>
      <c r="F48" s="20">
        <f>F5+F27</f>
        <v>60612</v>
      </c>
      <c r="G48" s="20">
        <f>G5+G27</f>
        <v>35148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155824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23737</v>
      </c>
      <c r="E49" s="20">
        <f t="shared" si="5"/>
        <v>19397</v>
      </c>
      <c r="F49" s="20">
        <f t="shared" si="5"/>
        <v>71517</v>
      </c>
      <c r="G49" s="20">
        <f t="shared" si="5"/>
        <v>24475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139126</v>
      </c>
    </row>
    <row r="50" spans="2:12" ht="15.75" x14ac:dyDescent="0.25">
      <c r="B50" s="15">
        <v>3</v>
      </c>
      <c r="C50" s="16" t="s">
        <v>5</v>
      </c>
      <c r="D50" s="20">
        <f t="shared" si="5"/>
        <v>23528</v>
      </c>
      <c r="E50" s="20">
        <f t="shared" si="5"/>
        <v>22321</v>
      </c>
      <c r="F50" s="20">
        <f t="shared" si="5"/>
        <v>69706</v>
      </c>
      <c r="G50" s="20">
        <f t="shared" si="5"/>
        <v>25677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141232</v>
      </c>
    </row>
    <row r="51" spans="2:12" ht="15.75" x14ac:dyDescent="0.25">
      <c r="B51" s="15">
        <v>4</v>
      </c>
      <c r="C51" s="16" t="s">
        <v>9</v>
      </c>
      <c r="D51" s="20">
        <f t="shared" si="5"/>
        <v>39779</v>
      </c>
      <c r="E51" s="20">
        <f t="shared" si="5"/>
        <v>29449</v>
      </c>
      <c r="F51" s="20">
        <f t="shared" si="5"/>
        <v>73372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142600</v>
      </c>
    </row>
    <row r="52" spans="2:12" ht="15.75" x14ac:dyDescent="0.25">
      <c r="B52" s="15">
        <v>5</v>
      </c>
      <c r="C52" s="16" t="s">
        <v>10</v>
      </c>
      <c r="D52" s="20">
        <f t="shared" si="5"/>
        <v>32982</v>
      </c>
      <c r="E52" s="20">
        <f t="shared" si="5"/>
        <v>24020</v>
      </c>
      <c r="F52" s="20">
        <f t="shared" si="5"/>
        <v>71085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128087</v>
      </c>
    </row>
    <row r="53" spans="2:12" ht="15.75" x14ac:dyDescent="0.25">
      <c r="B53" s="15">
        <v>6</v>
      </c>
      <c r="C53" s="16" t="s">
        <v>11</v>
      </c>
      <c r="D53" s="20">
        <f t="shared" si="5"/>
        <v>49525</v>
      </c>
      <c r="E53" s="20">
        <f t="shared" si="5"/>
        <v>46543</v>
      </c>
      <c r="F53" s="20">
        <f t="shared" si="5"/>
        <v>74601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170669</v>
      </c>
    </row>
    <row r="54" spans="2:12" ht="15.75" x14ac:dyDescent="0.25">
      <c r="B54" s="15">
        <v>7</v>
      </c>
      <c r="C54" s="16" t="s">
        <v>12</v>
      </c>
      <c r="D54" s="20">
        <f t="shared" si="5"/>
        <v>47682</v>
      </c>
      <c r="E54" s="20">
        <f t="shared" si="5"/>
        <v>46523</v>
      </c>
      <c r="F54" s="20">
        <f t="shared" si="5"/>
        <v>106447</v>
      </c>
      <c r="G54" s="20">
        <f t="shared" si="5"/>
        <v>7867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208519</v>
      </c>
    </row>
    <row r="55" spans="2:12" ht="15.75" x14ac:dyDescent="0.25">
      <c r="B55" s="15">
        <v>8</v>
      </c>
      <c r="C55" s="16" t="s">
        <v>13</v>
      </c>
      <c r="D55" s="20">
        <f t="shared" si="5"/>
        <v>52268</v>
      </c>
      <c r="E55" s="20">
        <f t="shared" si="5"/>
        <v>0</v>
      </c>
      <c r="F55" s="20">
        <f t="shared" si="5"/>
        <v>112592</v>
      </c>
      <c r="G55" s="20">
        <f t="shared" si="5"/>
        <v>25096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189956</v>
      </c>
    </row>
    <row r="56" spans="2:12" ht="15.75" x14ac:dyDescent="0.25">
      <c r="B56" s="15">
        <v>9</v>
      </c>
      <c r="C56" s="16" t="s">
        <v>14</v>
      </c>
      <c r="D56" s="20">
        <f t="shared" si="5"/>
        <v>42567</v>
      </c>
      <c r="E56" s="20">
        <f t="shared" si="5"/>
        <v>39962</v>
      </c>
      <c r="F56" s="20">
        <f t="shared" si="5"/>
        <v>106883</v>
      </c>
      <c r="G56" s="20">
        <f t="shared" si="5"/>
        <v>13037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202449</v>
      </c>
    </row>
    <row r="57" spans="2:12" ht="15.75" x14ac:dyDescent="0.25">
      <c r="B57" s="15">
        <v>10</v>
      </c>
      <c r="C57" s="16" t="s">
        <v>15</v>
      </c>
      <c r="D57" s="20">
        <f t="shared" si="5"/>
        <v>35005</v>
      </c>
      <c r="E57" s="20">
        <f t="shared" si="5"/>
        <v>44102</v>
      </c>
      <c r="F57" s="20">
        <f t="shared" si="5"/>
        <v>107807</v>
      </c>
      <c r="G57" s="20">
        <f t="shared" si="5"/>
        <v>11091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198005</v>
      </c>
    </row>
    <row r="58" spans="2:12" ht="15.75" x14ac:dyDescent="0.25">
      <c r="B58" s="15">
        <v>11</v>
      </c>
      <c r="C58" s="16" t="s">
        <v>16</v>
      </c>
      <c r="D58" s="20">
        <f t="shared" si="5"/>
        <v>31952</v>
      </c>
      <c r="E58" s="20">
        <f t="shared" si="5"/>
        <v>34933</v>
      </c>
      <c r="F58" s="20">
        <f t="shared" si="5"/>
        <v>109510</v>
      </c>
      <c r="G58" s="20">
        <f t="shared" si="5"/>
        <v>4786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181181</v>
      </c>
    </row>
    <row r="59" spans="2:12" ht="15.75" x14ac:dyDescent="0.25">
      <c r="B59" s="15">
        <v>12</v>
      </c>
      <c r="C59" s="16" t="s">
        <v>17</v>
      </c>
      <c r="D59" s="20">
        <f t="shared" si="5"/>
        <v>22159</v>
      </c>
      <c r="E59" s="20">
        <f t="shared" si="5"/>
        <v>0</v>
      </c>
      <c r="F59" s="20">
        <f t="shared" si="5"/>
        <v>120036</v>
      </c>
      <c r="G59" s="20">
        <f t="shared" si="5"/>
        <v>25391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167586</v>
      </c>
    </row>
    <row r="61" spans="2:12" x14ac:dyDescent="0.25">
      <c r="C61" s="7" t="s">
        <v>4</v>
      </c>
      <c r="D61" s="1">
        <f>SUM(D48:D59)</f>
        <v>435001</v>
      </c>
      <c r="E61" s="1">
        <f t="shared" ref="E61:K61" si="7">SUM(E48:E59)</f>
        <v>333497</v>
      </c>
      <c r="F61" s="1">
        <f t="shared" si="7"/>
        <v>1084168</v>
      </c>
      <c r="G61" s="1">
        <f t="shared" si="7"/>
        <v>172568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2025234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97" zoomScaleNormal="97" workbookViewId="0">
      <pane xSplit="2" ySplit="3" topLeftCell="D14" activePane="bottomRight" state="frozen"/>
      <selection activeCell="B2" sqref="B2"/>
      <selection pane="topRight" activeCell="D2" sqref="D2"/>
      <selection pane="bottomLeft" activeCell="B4" sqref="B4"/>
      <selection pane="bottomRight" activeCell="M165" sqref="M165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26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/>
      <c r="E5" s="17"/>
      <c r="F5" s="17"/>
      <c r="G5" s="17"/>
      <c r="H5" s="17"/>
      <c r="I5" s="17"/>
      <c r="J5" s="18"/>
      <c r="K5" s="19"/>
      <c r="L5" s="1">
        <f>SUM(D5:K5)</f>
        <v>0</v>
      </c>
    </row>
    <row r="6" spans="2:15" ht="15.75" x14ac:dyDescent="0.25">
      <c r="B6" s="15">
        <v>2</v>
      </c>
      <c r="C6" s="16" t="s">
        <v>8</v>
      </c>
      <c r="D6" s="17"/>
      <c r="E6" s="17"/>
      <c r="F6" s="17"/>
      <c r="G6" s="17"/>
      <c r="H6" s="17"/>
      <c r="I6" s="17"/>
      <c r="J6" s="18"/>
      <c r="K6" s="19"/>
      <c r="L6" s="1">
        <f t="shared" ref="L6:L16" si="0">SUM(D6:K6)</f>
        <v>0</v>
      </c>
    </row>
    <row r="7" spans="2:15" ht="15.75" x14ac:dyDescent="0.25">
      <c r="B7" s="15">
        <v>3</v>
      </c>
      <c r="C7" s="16" t="s">
        <v>5</v>
      </c>
      <c r="D7" s="17"/>
      <c r="E7" s="17"/>
      <c r="F7" s="17"/>
      <c r="G7" s="17"/>
      <c r="H7" s="17"/>
      <c r="I7" s="17"/>
      <c r="J7" s="18"/>
      <c r="K7" s="19"/>
      <c r="L7" s="1">
        <f t="shared" si="0"/>
        <v>0</v>
      </c>
    </row>
    <row r="8" spans="2:15" ht="15.75" x14ac:dyDescent="0.25">
      <c r="B8" s="15">
        <v>4</v>
      </c>
      <c r="C8" s="16" t="s">
        <v>9</v>
      </c>
      <c r="D8" s="17"/>
      <c r="E8" s="17"/>
      <c r="F8" s="17"/>
      <c r="G8" s="17"/>
      <c r="H8" s="17"/>
      <c r="I8" s="17"/>
      <c r="J8" s="18"/>
      <c r="K8" s="19"/>
      <c r="L8" s="1">
        <f t="shared" si="0"/>
        <v>0</v>
      </c>
    </row>
    <row r="9" spans="2:15" ht="15.75" x14ac:dyDescent="0.25">
      <c r="B9" s="15">
        <v>5</v>
      </c>
      <c r="C9" s="16" t="s">
        <v>10</v>
      </c>
      <c r="D9" s="17"/>
      <c r="E9" s="17"/>
      <c r="F9" s="17"/>
      <c r="G9" s="17"/>
      <c r="H9" s="17"/>
      <c r="I9" s="17"/>
      <c r="J9" s="18"/>
      <c r="K9" s="19"/>
      <c r="L9" s="1">
        <f t="shared" si="0"/>
        <v>0</v>
      </c>
    </row>
    <row r="10" spans="2:15" ht="15.75" x14ac:dyDescent="0.25">
      <c r="B10" s="15">
        <v>6</v>
      </c>
      <c r="C10" s="16" t="s">
        <v>11</v>
      </c>
      <c r="D10" s="17"/>
      <c r="E10" s="17"/>
      <c r="F10" s="17"/>
      <c r="G10" s="17"/>
      <c r="H10" s="17"/>
      <c r="I10" s="17"/>
      <c r="J10" s="18"/>
      <c r="K10" s="19"/>
      <c r="L10" s="1">
        <f t="shared" si="0"/>
        <v>0</v>
      </c>
    </row>
    <row r="11" spans="2:15" ht="15.75" x14ac:dyDescent="0.25">
      <c r="B11" s="15">
        <v>7</v>
      </c>
      <c r="C11" s="16" t="s">
        <v>12</v>
      </c>
      <c r="D11" s="17"/>
      <c r="E11" s="17"/>
      <c r="F11" s="17"/>
      <c r="G11" s="17"/>
      <c r="H11" s="17"/>
      <c r="I11" s="17"/>
      <c r="J11" s="18"/>
      <c r="K11" s="19"/>
      <c r="L11" s="1">
        <f t="shared" si="0"/>
        <v>0</v>
      </c>
    </row>
    <row r="12" spans="2:15" ht="15.75" x14ac:dyDescent="0.25">
      <c r="B12" s="15">
        <v>8</v>
      </c>
      <c r="C12" s="16" t="s">
        <v>13</v>
      </c>
      <c r="D12" s="17"/>
      <c r="E12" s="17"/>
      <c r="F12" s="17"/>
      <c r="G12" s="17"/>
      <c r="H12" s="17"/>
      <c r="I12" s="17"/>
      <c r="J12" s="18"/>
      <c r="K12" s="19"/>
      <c r="L12" s="1">
        <f t="shared" si="0"/>
        <v>0</v>
      </c>
    </row>
    <row r="13" spans="2:15" ht="15.75" x14ac:dyDescent="0.25">
      <c r="B13" s="15">
        <v>9</v>
      </c>
      <c r="C13" s="16" t="s">
        <v>14</v>
      </c>
      <c r="D13" s="17"/>
      <c r="E13" s="17"/>
      <c r="F13" s="17"/>
      <c r="G13" s="17"/>
      <c r="H13" s="17"/>
      <c r="I13" s="17"/>
      <c r="J13" s="18"/>
      <c r="K13" s="19"/>
      <c r="L13" s="1">
        <f t="shared" si="0"/>
        <v>0</v>
      </c>
    </row>
    <row r="14" spans="2:15" ht="15.75" x14ac:dyDescent="0.25">
      <c r="B14" s="15">
        <v>10</v>
      </c>
      <c r="C14" s="16" t="s">
        <v>15</v>
      </c>
      <c r="D14" s="17"/>
      <c r="E14" s="17"/>
      <c r="F14" s="17"/>
      <c r="G14" s="17"/>
      <c r="H14" s="17"/>
      <c r="I14" s="17"/>
      <c r="J14" s="18"/>
      <c r="K14" s="19"/>
      <c r="L14" s="1">
        <f t="shared" si="0"/>
        <v>0</v>
      </c>
    </row>
    <row r="15" spans="2:15" ht="15.75" x14ac:dyDescent="0.25">
      <c r="B15" s="15">
        <v>11</v>
      </c>
      <c r="C15" s="16" t="s">
        <v>16</v>
      </c>
      <c r="D15" s="17"/>
      <c r="E15" s="17"/>
      <c r="F15" s="17"/>
      <c r="G15" s="17"/>
      <c r="H15" s="17"/>
      <c r="I15" s="17"/>
      <c r="J15" s="18"/>
      <c r="K15" s="19"/>
      <c r="L15" s="1">
        <f t="shared" si="0"/>
        <v>0</v>
      </c>
    </row>
    <row r="16" spans="2:15" ht="15.75" x14ac:dyDescent="0.25">
      <c r="B16" s="15">
        <v>12</v>
      </c>
      <c r="C16" s="16" t="s">
        <v>17</v>
      </c>
      <c r="D16" s="17"/>
      <c r="E16" s="17"/>
      <c r="F16" s="17"/>
      <c r="G16" s="17"/>
      <c r="H16" s="17"/>
      <c r="I16" s="17"/>
      <c r="J16" s="18"/>
      <c r="K16" s="19"/>
      <c r="L16" s="1">
        <f t="shared" si="0"/>
        <v>0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0</v>
      </c>
      <c r="E18" s="1">
        <f t="shared" ref="E18:L18" si="1">SUM(E5:E16)</f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0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27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/>
      <c r="E27" s="24"/>
      <c r="F27" s="24"/>
      <c r="G27" s="24"/>
      <c r="H27" s="24"/>
      <c r="I27" s="24"/>
      <c r="J27" s="25"/>
      <c r="K27" s="26"/>
      <c r="L27" s="1">
        <f>SUM(D27:K27)</f>
        <v>0</v>
      </c>
    </row>
    <row r="28" spans="2:13" ht="15.75" x14ac:dyDescent="0.25">
      <c r="B28" s="15">
        <v>2</v>
      </c>
      <c r="C28" s="16" t="s">
        <v>8</v>
      </c>
      <c r="D28" s="24"/>
      <c r="E28" s="24"/>
      <c r="F28" s="24"/>
      <c r="G28" s="24"/>
      <c r="H28" s="24"/>
      <c r="I28" s="24"/>
      <c r="J28" s="25"/>
      <c r="K28" s="26"/>
      <c r="L28" s="1">
        <f t="shared" ref="L28:L38" si="2">SUM(D28:K28)</f>
        <v>0</v>
      </c>
    </row>
    <row r="29" spans="2:13" ht="15.75" x14ac:dyDescent="0.25">
      <c r="B29" s="15">
        <v>3</v>
      </c>
      <c r="C29" s="16" t="s">
        <v>5</v>
      </c>
      <c r="D29" s="24"/>
      <c r="E29" s="24"/>
      <c r="F29" s="24"/>
      <c r="G29" s="24"/>
      <c r="H29" s="24"/>
      <c r="I29" s="24"/>
      <c r="J29" s="25"/>
      <c r="K29" s="26"/>
      <c r="L29" s="1">
        <f t="shared" si="2"/>
        <v>0</v>
      </c>
    </row>
    <row r="30" spans="2:13" ht="15.75" x14ac:dyDescent="0.25">
      <c r="B30" s="15">
        <v>4</v>
      </c>
      <c r="C30" s="16" t="s">
        <v>9</v>
      </c>
      <c r="D30" s="24"/>
      <c r="E30" s="24"/>
      <c r="F30" s="24"/>
      <c r="G30" s="24"/>
      <c r="H30" s="24"/>
      <c r="I30" s="24"/>
      <c r="J30" s="25"/>
      <c r="K30" s="26"/>
      <c r="L30" s="1">
        <f t="shared" si="2"/>
        <v>0</v>
      </c>
    </row>
    <row r="31" spans="2:13" ht="15.75" x14ac:dyDescent="0.25">
      <c r="B31" s="15">
        <v>5</v>
      </c>
      <c r="C31" s="16" t="s">
        <v>10</v>
      </c>
      <c r="D31" s="24"/>
      <c r="E31" s="24"/>
      <c r="F31" s="24"/>
      <c r="G31" s="24"/>
      <c r="H31" s="24"/>
      <c r="I31" s="24"/>
      <c r="J31" s="25"/>
      <c r="K31" s="26"/>
      <c r="L31" s="1">
        <f t="shared" si="2"/>
        <v>0</v>
      </c>
    </row>
    <row r="32" spans="2:13" ht="15.75" x14ac:dyDescent="0.25">
      <c r="B32" s="15">
        <v>6</v>
      </c>
      <c r="C32" s="16" t="s">
        <v>11</v>
      </c>
      <c r="D32" s="24"/>
      <c r="E32" s="24"/>
      <c r="F32" s="24"/>
      <c r="G32" s="24"/>
      <c r="H32" s="24"/>
      <c r="I32" s="24"/>
      <c r="J32" s="25"/>
      <c r="K32" s="26"/>
      <c r="L32" s="1">
        <f t="shared" si="2"/>
        <v>0</v>
      </c>
    </row>
    <row r="33" spans="2:12" ht="15.75" x14ac:dyDescent="0.25">
      <c r="B33" s="15">
        <v>7</v>
      </c>
      <c r="C33" s="16" t="s">
        <v>12</v>
      </c>
      <c r="D33" s="24"/>
      <c r="E33" s="24"/>
      <c r="F33" s="24"/>
      <c r="G33" s="24"/>
      <c r="H33" s="24"/>
      <c r="I33" s="24"/>
      <c r="J33" s="25"/>
      <c r="K33" s="26"/>
      <c r="L33" s="1">
        <f t="shared" si="2"/>
        <v>0</v>
      </c>
    </row>
    <row r="34" spans="2:12" ht="15.75" x14ac:dyDescent="0.25">
      <c r="B34" s="15">
        <v>8</v>
      </c>
      <c r="C34" s="16" t="s">
        <v>13</v>
      </c>
      <c r="D34" s="24"/>
      <c r="E34" s="24"/>
      <c r="F34" s="24"/>
      <c r="G34" s="24"/>
      <c r="H34" s="24"/>
      <c r="I34" s="24"/>
      <c r="J34" s="25"/>
      <c r="K34" s="26"/>
      <c r="L34" s="1">
        <f t="shared" si="2"/>
        <v>0</v>
      </c>
    </row>
    <row r="35" spans="2:12" ht="15.75" x14ac:dyDescent="0.25">
      <c r="B35" s="15">
        <v>9</v>
      </c>
      <c r="C35" s="16" t="s">
        <v>14</v>
      </c>
      <c r="D35" s="24"/>
      <c r="E35" s="24"/>
      <c r="F35" s="24"/>
      <c r="G35" s="24"/>
      <c r="H35" s="24"/>
      <c r="I35" s="24"/>
      <c r="J35" s="25"/>
      <c r="K35" s="26"/>
      <c r="L35" s="1">
        <f t="shared" si="2"/>
        <v>0</v>
      </c>
    </row>
    <row r="36" spans="2:12" ht="15.75" x14ac:dyDescent="0.25">
      <c r="B36" s="15">
        <v>10</v>
      </c>
      <c r="C36" s="16" t="s">
        <v>15</v>
      </c>
      <c r="D36" s="24"/>
      <c r="E36" s="24"/>
      <c r="F36" s="24"/>
      <c r="G36" s="24"/>
      <c r="H36" s="24"/>
      <c r="I36" s="24"/>
      <c r="J36" s="25"/>
      <c r="K36" s="26"/>
      <c r="L36" s="1">
        <f t="shared" si="2"/>
        <v>0</v>
      </c>
    </row>
    <row r="37" spans="2:12" ht="15.75" x14ac:dyDescent="0.25">
      <c r="B37" s="15">
        <v>11</v>
      </c>
      <c r="C37" s="16" t="s">
        <v>16</v>
      </c>
      <c r="D37" s="24"/>
      <c r="E37" s="24"/>
      <c r="F37" s="24"/>
      <c r="G37" s="24"/>
      <c r="H37" s="24"/>
      <c r="I37" s="24"/>
      <c r="J37" s="25"/>
      <c r="K37" s="26"/>
      <c r="L37" s="1">
        <f t="shared" si="2"/>
        <v>0</v>
      </c>
    </row>
    <row r="38" spans="2:12" ht="15.75" x14ac:dyDescent="0.25">
      <c r="B38" s="15">
        <v>12</v>
      </c>
      <c r="C38" s="16" t="s">
        <v>17</v>
      </c>
      <c r="D38" s="24"/>
      <c r="E38" s="24"/>
      <c r="F38" s="24"/>
      <c r="G38" s="24"/>
      <c r="H38" s="24"/>
      <c r="I38" s="24"/>
      <c r="J38" s="25"/>
      <c r="K38" s="26"/>
      <c r="L38" s="1">
        <f t="shared" si="2"/>
        <v>0</v>
      </c>
    </row>
    <row r="40" spans="2:12" x14ac:dyDescent="0.25">
      <c r="C40" s="7" t="s">
        <v>23</v>
      </c>
      <c r="D40" s="1">
        <f>SUM(D27:D38)</f>
        <v>0</v>
      </c>
      <c r="E40" s="1">
        <f t="shared" ref="E40:L40" si="3">SUM(E27:E38)</f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0</v>
      </c>
    </row>
    <row r="42" spans="2:12" x14ac:dyDescent="0.25">
      <c r="C42" t="s">
        <v>29</v>
      </c>
    </row>
    <row r="45" spans="2:12" ht="23.25" x14ac:dyDescent="0.35">
      <c r="D45" s="11" t="s">
        <v>28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0</v>
      </c>
      <c r="E48" s="20">
        <f>E5+E27</f>
        <v>0</v>
      </c>
      <c r="F48" s="20">
        <f>F5+F27</f>
        <v>0</v>
      </c>
      <c r="G48" s="20">
        <f>G5+G27</f>
        <v>0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0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0</v>
      </c>
      <c r="E49" s="20">
        <f t="shared" si="5"/>
        <v>0</v>
      </c>
      <c r="F49" s="20">
        <f t="shared" si="5"/>
        <v>0</v>
      </c>
      <c r="G49" s="20">
        <f t="shared" si="5"/>
        <v>0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0</v>
      </c>
    </row>
    <row r="50" spans="2:12" ht="15.75" x14ac:dyDescent="0.25">
      <c r="B50" s="15">
        <v>3</v>
      </c>
      <c r="C50" s="16" t="s">
        <v>5</v>
      </c>
      <c r="D50" s="20">
        <f t="shared" si="5"/>
        <v>0</v>
      </c>
      <c r="E50" s="20">
        <f t="shared" si="5"/>
        <v>0</v>
      </c>
      <c r="F50" s="20">
        <f t="shared" si="5"/>
        <v>0</v>
      </c>
      <c r="G50" s="20">
        <f t="shared" si="5"/>
        <v>0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0</v>
      </c>
    </row>
    <row r="51" spans="2:12" ht="15.75" x14ac:dyDescent="0.25">
      <c r="B51" s="15">
        <v>4</v>
      </c>
      <c r="C51" s="16" t="s">
        <v>9</v>
      </c>
      <c r="D51" s="20">
        <f t="shared" si="5"/>
        <v>0</v>
      </c>
      <c r="E51" s="20">
        <f t="shared" si="5"/>
        <v>0</v>
      </c>
      <c r="F51" s="20">
        <f t="shared" si="5"/>
        <v>0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0</v>
      </c>
    </row>
    <row r="52" spans="2:12" ht="15.75" x14ac:dyDescent="0.25">
      <c r="B52" s="15">
        <v>5</v>
      </c>
      <c r="C52" s="16" t="s">
        <v>10</v>
      </c>
      <c r="D52" s="20">
        <f t="shared" si="5"/>
        <v>0</v>
      </c>
      <c r="E52" s="20">
        <f t="shared" si="5"/>
        <v>0</v>
      </c>
      <c r="F52" s="20">
        <f t="shared" si="5"/>
        <v>0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0</v>
      </c>
    </row>
    <row r="53" spans="2:12" ht="15.75" x14ac:dyDescent="0.25">
      <c r="B53" s="15">
        <v>6</v>
      </c>
      <c r="C53" s="16" t="s">
        <v>11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0</v>
      </c>
    </row>
    <row r="54" spans="2:12" ht="15.75" x14ac:dyDescent="0.25">
      <c r="B54" s="15">
        <v>7</v>
      </c>
      <c r="C54" s="16" t="s">
        <v>12</v>
      </c>
      <c r="D54" s="20">
        <f t="shared" si="5"/>
        <v>0</v>
      </c>
      <c r="E54" s="20">
        <f t="shared" si="5"/>
        <v>0</v>
      </c>
      <c r="F54" s="20">
        <f t="shared" si="5"/>
        <v>0</v>
      </c>
      <c r="G54" s="20">
        <f t="shared" si="5"/>
        <v>0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0</v>
      </c>
    </row>
    <row r="55" spans="2:12" ht="15.75" x14ac:dyDescent="0.25">
      <c r="B55" s="15">
        <v>8</v>
      </c>
      <c r="C55" s="16" t="s">
        <v>13</v>
      </c>
      <c r="D55" s="20">
        <f t="shared" si="5"/>
        <v>0</v>
      </c>
      <c r="E55" s="20">
        <f t="shared" si="5"/>
        <v>0</v>
      </c>
      <c r="F55" s="20">
        <f t="shared" si="5"/>
        <v>0</v>
      </c>
      <c r="G55" s="20">
        <f t="shared" si="5"/>
        <v>0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0</v>
      </c>
    </row>
    <row r="56" spans="2:12" ht="15.75" x14ac:dyDescent="0.25">
      <c r="B56" s="15">
        <v>9</v>
      </c>
      <c r="C56" s="16" t="s">
        <v>14</v>
      </c>
      <c r="D56" s="20">
        <f t="shared" si="5"/>
        <v>0</v>
      </c>
      <c r="E56" s="20">
        <f t="shared" si="5"/>
        <v>0</v>
      </c>
      <c r="F56" s="20">
        <f t="shared" si="5"/>
        <v>0</v>
      </c>
      <c r="G56" s="20">
        <f t="shared" si="5"/>
        <v>0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0</v>
      </c>
    </row>
    <row r="57" spans="2:12" ht="15.75" x14ac:dyDescent="0.25">
      <c r="B57" s="15">
        <v>10</v>
      </c>
      <c r="C57" s="16" t="s">
        <v>15</v>
      </c>
      <c r="D57" s="20">
        <f t="shared" si="5"/>
        <v>0</v>
      </c>
      <c r="E57" s="20">
        <f t="shared" si="5"/>
        <v>0</v>
      </c>
      <c r="F57" s="20">
        <f t="shared" si="5"/>
        <v>0</v>
      </c>
      <c r="G57" s="20">
        <f t="shared" si="5"/>
        <v>0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0</v>
      </c>
    </row>
    <row r="58" spans="2:12" ht="15.75" x14ac:dyDescent="0.25">
      <c r="B58" s="15">
        <v>11</v>
      </c>
      <c r="C58" s="16" t="s">
        <v>16</v>
      </c>
      <c r="D58" s="20">
        <f t="shared" si="5"/>
        <v>0</v>
      </c>
      <c r="E58" s="20">
        <f t="shared" si="5"/>
        <v>0</v>
      </c>
      <c r="F58" s="20">
        <f t="shared" si="5"/>
        <v>0</v>
      </c>
      <c r="G58" s="20">
        <f t="shared" si="5"/>
        <v>0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0</v>
      </c>
    </row>
    <row r="59" spans="2:12" ht="15.75" x14ac:dyDescent="0.25">
      <c r="B59" s="15">
        <v>12</v>
      </c>
      <c r="C59" s="16" t="s">
        <v>17</v>
      </c>
      <c r="D59" s="20">
        <f t="shared" si="5"/>
        <v>0</v>
      </c>
      <c r="E59" s="20">
        <f t="shared" si="5"/>
        <v>0</v>
      </c>
      <c r="F59" s="20">
        <f t="shared" si="5"/>
        <v>0</v>
      </c>
      <c r="G59" s="20">
        <f t="shared" si="5"/>
        <v>0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0</v>
      </c>
    </row>
    <row r="61" spans="2:12" x14ac:dyDescent="0.25">
      <c r="C61" s="7" t="s">
        <v>4</v>
      </c>
      <c r="D61" s="1">
        <f>SUM(D48:D59)</f>
        <v>0</v>
      </c>
      <c r="E61" s="1">
        <f t="shared" ref="E61:K61" si="7">SUM(E48:E59)</f>
        <v>0</v>
      </c>
      <c r="F61" s="1">
        <f t="shared" si="7"/>
        <v>0</v>
      </c>
      <c r="G61" s="1">
        <f t="shared" si="7"/>
        <v>0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0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7"/>
  <sheetViews>
    <sheetView topLeftCell="B2" zoomScale="99" zoomScaleNormal="99" workbookViewId="0">
      <pane xSplit="2" ySplit="3" topLeftCell="D5" activePane="bottomRight" state="frozen"/>
      <selection activeCell="B2" sqref="B2"/>
      <selection pane="topRight" activeCell="D2" sqref="D2"/>
      <selection pane="bottomLeft" activeCell="B4" sqref="B4"/>
      <selection pane="bottomRight" activeCell="Y158" sqref="Y158"/>
    </sheetView>
  </sheetViews>
  <sheetFormatPr defaultRowHeight="15" x14ac:dyDescent="0.25"/>
  <cols>
    <col min="2" max="2" width="6.5" customWidth="1"/>
    <col min="3" max="3" width="28.625" customWidth="1"/>
    <col min="5" max="5" width="13.5" customWidth="1"/>
    <col min="6" max="6" width="10.125" customWidth="1"/>
  </cols>
  <sheetData>
    <row r="1" spans="2:15" x14ac:dyDescent="0.25">
      <c r="C1" s="3" t="s">
        <v>2</v>
      </c>
    </row>
    <row r="2" spans="2:15" ht="23.25" x14ac:dyDescent="0.35">
      <c r="C2" s="3"/>
      <c r="D2" s="11" t="s">
        <v>33</v>
      </c>
      <c r="M2" s="22" t="s">
        <v>21</v>
      </c>
      <c r="N2" s="23"/>
      <c r="O2" s="12"/>
    </row>
    <row r="4" spans="2:15" ht="15.75" x14ac:dyDescent="0.25">
      <c r="B4" s="13" t="s">
        <v>0</v>
      </c>
      <c r="C4" s="13" t="s">
        <v>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5" t="s">
        <v>3</v>
      </c>
    </row>
    <row r="5" spans="2:15" ht="15.75" x14ac:dyDescent="0.25">
      <c r="B5" s="15">
        <v>1</v>
      </c>
      <c r="C5" s="16" t="s">
        <v>7</v>
      </c>
      <c r="D5" s="17"/>
      <c r="E5" s="17"/>
      <c r="F5" s="17"/>
      <c r="G5" s="17"/>
      <c r="H5" s="17"/>
      <c r="I5" s="17"/>
      <c r="J5" s="18"/>
      <c r="K5" s="19"/>
      <c r="L5" s="1">
        <f>SUM(D5:K5)</f>
        <v>0</v>
      </c>
    </row>
    <row r="6" spans="2:15" ht="15.75" x14ac:dyDescent="0.25">
      <c r="B6" s="15">
        <v>2</v>
      </c>
      <c r="C6" s="16" t="s">
        <v>8</v>
      </c>
      <c r="D6" s="17"/>
      <c r="E6" s="17"/>
      <c r="F6" s="17"/>
      <c r="G6" s="17"/>
      <c r="H6" s="17"/>
      <c r="I6" s="17"/>
      <c r="J6" s="18"/>
      <c r="K6" s="19"/>
      <c r="L6" s="1">
        <f t="shared" ref="L6:L16" si="0">SUM(D6:K6)</f>
        <v>0</v>
      </c>
    </row>
    <row r="7" spans="2:15" ht="15.75" x14ac:dyDescent="0.25">
      <c r="B7" s="15">
        <v>3</v>
      </c>
      <c r="C7" s="16" t="s">
        <v>5</v>
      </c>
      <c r="D7" s="17"/>
      <c r="E7" s="17"/>
      <c r="F7" s="17"/>
      <c r="G7" s="17"/>
      <c r="H7" s="17"/>
      <c r="I7" s="17"/>
      <c r="J7" s="18"/>
      <c r="K7" s="19"/>
      <c r="L7" s="1">
        <f t="shared" si="0"/>
        <v>0</v>
      </c>
    </row>
    <row r="8" spans="2:15" ht="15.75" x14ac:dyDescent="0.25">
      <c r="B8" s="15">
        <v>4</v>
      </c>
      <c r="C8" s="16" t="s">
        <v>9</v>
      </c>
      <c r="D8" s="17"/>
      <c r="E8" s="17"/>
      <c r="F8" s="17"/>
      <c r="G8" s="17"/>
      <c r="H8" s="17"/>
      <c r="I8" s="17"/>
      <c r="J8" s="18"/>
      <c r="K8" s="19"/>
      <c r="L8" s="1">
        <f t="shared" si="0"/>
        <v>0</v>
      </c>
    </row>
    <row r="9" spans="2:15" ht="15.75" x14ac:dyDescent="0.25">
      <c r="B9" s="15">
        <v>5</v>
      </c>
      <c r="C9" s="16" t="s">
        <v>10</v>
      </c>
      <c r="D9" s="17"/>
      <c r="E9" s="17"/>
      <c r="F9" s="17"/>
      <c r="G9" s="17"/>
      <c r="H9" s="17"/>
      <c r="I9" s="17"/>
      <c r="J9" s="18"/>
      <c r="K9" s="19"/>
      <c r="L9" s="1">
        <f t="shared" si="0"/>
        <v>0</v>
      </c>
    </row>
    <row r="10" spans="2:15" ht="15.75" x14ac:dyDescent="0.25">
      <c r="B10" s="15">
        <v>6</v>
      </c>
      <c r="C10" s="16" t="s">
        <v>11</v>
      </c>
      <c r="D10" s="17"/>
      <c r="E10" s="17"/>
      <c r="F10" s="17"/>
      <c r="G10" s="17"/>
      <c r="H10" s="17"/>
      <c r="I10" s="17"/>
      <c r="J10" s="18"/>
      <c r="K10" s="19"/>
      <c r="L10" s="1">
        <f t="shared" si="0"/>
        <v>0</v>
      </c>
    </row>
    <row r="11" spans="2:15" ht="15.75" x14ac:dyDescent="0.25">
      <c r="B11" s="15">
        <v>7</v>
      </c>
      <c r="C11" s="16" t="s">
        <v>12</v>
      </c>
      <c r="D11" s="17"/>
      <c r="E11" s="17"/>
      <c r="F11" s="17"/>
      <c r="G11" s="17"/>
      <c r="H11" s="17"/>
      <c r="I11" s="17"/>
      <c r="J11" s="18"/>
      <c r="K11" s="19"/>
      <c r="L11" s="1">
        <f t="shared" si="0"/>
        <v>0</v>
      </c>
    </row>
    <row r="12" spans="2:15" ht="15.75" x14ac:dyDescent="0.25">
      <c r="B12" s="15">
        <v>8</v>
      </c>
      <c r="C12" s="16" t="s">
        <v>13</v>
      </c>
      <c r="D12" s="17"/>
      <c r="E12" s="17"/>
      <c r="F12" s="17"/>
      <c r="G12" s="17"/>
      <c r="H12" s="17"/>
      <c r="I12" s="17"/>
      <c r="J12" s="18"/>
      <c r="K12" s="19"/>
      <c r="L12" s="1">
        <f t="shared" si="0"/>
        <v>0</v>
      </c>
    </row>
    <row r="13" spans="2:15" ht="15.75" x14ac:dyDescent="0.25">
      <c r="B13" s="15">
        <v>9</v>
      </c>
      <c r="C13" s="16" t="s">
        <v>14</v>
      </c>
      <c r="D13" s="17"/>
      <c r="E13" s="17"/>
      <c r="F13" s="17"/>
      <c r="G13" s="17"/>
      <c r="H13" s="17"/>
      <c r="I13" s="17"/>
      <c r="J13" s="18"/>
      <c r="K13" s="19"/>
      <c r="L13" s="1">
        <f t="shared" si="0"/>
        <v>0</v>
      </c>
    </row>
    <row r="14" spans="2:15" ht="15.75" x14ac:dyDescent="0.25">
      <c r="B14" s="15">
        <v>10</v>
      </c>
      <c r="C14" s="16" t="s">
        <v>15</v>
      </c>
      <c r="D14" s="17"/>
      <c r="E14" s="17"/>
      <c r="F14" s="17"/>
      <c r="G14" s="17"/>
      <c r="H14" s="17"/>
      <c r="I14" s="17"/>
      <c r="J14" s="18"/>
      <c r="K14" s="19"/>
      <c r="L14" s="1">
        <f t="shared" si="0"/>
        <v>0</v>
      </c>
    </row>
    <row r="15" spans="2:15" ht="15.75" x14ac:dyDescent="0.25">
      <c r="B15" s="15">
        <v>11</v>
      </c>
      <c r="C15" s="16" t="s">
        <v>16</v>
      </c>
      <c r="D15" s="17"/>
      <c r="E15" s="17"/>
      <c r="F15" s="17"/>
      <c r="G15" s="17"/>
      <c r="H15" s="17"/>
      <c r="I15" s="17"/>
      <c r="J15" s="18"/>
      <c r="K15" s="19"/>
      <c r="L15" s="1">
        <f t="shared" si="0"/>
        <v>0</v>
      </c>
    </row>
    <row r="16" spans="2:15" ht="15.75" x14ac:dyDescent="0.25">
      <c r="B16" s="15">
        <v>12</v>
      </c>
      <c r="C16" s="16" t="s">
        <v>17</v>
      </c>
      <c r="D16" s="17"/>
      <c r="E16" s="17"/>
      <c r="F16" s="17"/>
      <c r="G16" s="17"/>
      <c r="H16" s="17"/>
      <c r="I16" s="17"/>
      <c r="J16" s="18"/>
      <c r="K16" s="19"/>
      <c r="L16" s="1">
        <f t="shared" si="0"/>
        <v>0</v>
      </c>
    </row>
    <row r="17" spans="2:13" x14ac:dyDescent="0.25">
      <c r="D17" s="1"/>
      <c r="E17" s="1"/>
      <c r="F17" s="1"/>
      <c r="G17" s="1"/>
      <c r="H17" s="1"/>
      <c r="I17" s="1"/>
      <c r="J17" s="1"/>
      <c r="K17" s="1"/>
    </row>
    <row r="18" spans="2:13" x14ac:dyDescent="0.25">
      <c r="C18" s="7" t="s">
        <v>22</v>
      </c>
      <c r="D18" s="1">
        <f>SUM(D5:D16)</f>
        <v>0</v>
      </c>
      <c r="E18" s="1">
        <f t="shared" ref="E18:L18" si="1">SUM(E5:E16)</f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">
        <f t="shared" si="1"/>
        <v>0</v>
      </c>
      <c r="M18" s="1"/>
    </row>
    <row r="22" spans="2:13" x14ac:dyDescent="0.25">
      <c r="D22" s="5"/>
      <c r="E22" s="5"/>
      <c r="F22" s="5"/>
      <c r="G22" s="5"/>
      <c r="H22" s="5"/>
      <c r="I22" s="5"/>
      <c r="J22" s="5"/>
      <c r="K22" s="5"/>
    </row>
    <row r="24" spans="2:13" ht="23.25" x14ac:dyDescent="0.35">
      <c r="D24" s="11" t="s">
        <v>34</v>
      </c>
    </row>
    <row r="26" spans="2:13" ht="15.75" x14ac:dyDescent="0.25">
      <c r="B26" s="13" t="s">
        <v>0</v>
      </c>
      <c r="C26" s="13" t="s">
        <v>6</v>
      </c>
      <c r="D26" s="14">
        <v>2017</v>
      </c>
      <c r="E26" s="14">
        <v>2018</v>
      </c>
      <c r="F26" s="14">
        <v>2019</v>
      </c>
      <c r="G26" s="14">
        <v>2020</v>
      </c>
      <c r="H26" s="14">
        <v>2021</v>
      </c>
      <c r="I26" s="14">
        <v>2022</v>
      </c>
      <c r="J26" s="14">
        <v>2023</v>
      </c>
      <c r="K26" s="14">
        <v>2024</v>
      </c>
      <c r="L26" s="5" t="s">
        <v>3</v>
      </c>
    </row>
    <row r="27" spans="2:13" ht="15.75" x14ac:dyDescent="0.25">
      <c r="B27" s="15">
        <v>1</v>
      </c>
      <c r="C27" s="16" t="s">
        <v>7</v>
      </c>
      <c r="D27" s="24"/>
      <c r="E27" s="24"/>
      <c r="F27" s="24"/>
      <c r="G27" s="24"/>
      <c r="H27" s="24"/>
      <c r="I27" s="24"/>
      <c r="J27" s="25"/>
      <c r="K27" s="26"/>
      <c r="L27" s="1">
        <f>SUM(D27:K27)</f>
        <v>0</v>
      </c>
    </row>
    <row r="28" spans="2:13" ht="15.75" x14ac:dyDescent="0.25">
      <c r="B28" s="15">
        <v>2</v>
      </c>
      <c r="C28" s="16" t="s">
        <v>8</v>
      </c>
      <c r="D28" s="24"/>
      <c r="E28" s="24"/>
      <c r="F28" s="24"/>
      <c r="G28" s="24"/>
      <c r="H28" s="24"/>
      <c r="I28" s="24"/>
      <c r="J28" s="25"/>
      <c r="K28" s="26"/>
      <c r="L28" s="1">
        <f t="shared" ref="L28:L38" si="2">SUM(D28:K28)</f>
        <v>0</v>
      </c>
    </row>
    <row r="29" spans="2:13" ht="15.75" x14ac:dyDescent="0.25">
      <c r="B29" s="15">
        <v>3</v>
      </c>
      <c r="C29" s="16" t="s">
        <v>5</v>
      </c>
      <c r="D29" s="24"/>
      <c r="E29" s="24"/>
      <c r="F29" s="24"/>
      <c r="G29" s="24"/>
      <c r="H29" s="24"/>
      <c r="I29" s="24"/>
      <c r="J29" s="25"/>
      <c r="K29" s="26"/>
      <c r="L29" s="1">
        <f t="shared" si="2"/>
        <v>0</v>
      </c>
    </row>
    <row r="30" spans="2:13" ht="15.75" x14ac:dyDescent="0.25">
      <c r="B30" s="15">
        <v>4</v>
      </c>
      <c r="C30" s="16" t="s">
        <v>9</v>
      </c>
      <c r="D30" s="24"/>
      <c r="E30" s="24"/>
      <c r="F30" s="24"/>
      <c r="G30" s="24"/>
      <c r="H30" s="24"/>
      <c r="I30" s="24"/>
      <c r="J30" s="25"/>
      <c r="K30" s="26"/>
      <c r="L30" s="1">
        <f t="shared" si="2"/>
        <v>0</v>
      </c>
    </row>
    <row r="31" spans="2:13" ht="15.75" x14ac:dyDescent="0.25">
      <c r="B31" s="15">
        <v>5</v>
      </c>
      <c r="C31" s="16" t="s">
        <v>10</v>
      </c>
      <c r="D31" s="24"/>
      <c r="E31" s="24"/>
      <c r="F31" s="24"/>
      <c r="G31" s="24"/>
      <c r="H31" s="24"/>
      <c r="I31" s="24"/>
      <c r="J31" s="25"/>
      <c r="K31" s="26"/>
      <c r="L31" s="1">
        <f t="shared" si="2"/>
        <v>0</v>
      </c>
    </row>
    <row r="32" spans="2:13" ht="15.75" x14ac:dyDescent="0.25">
      <c r="B32" s="15">
        <v>6</v>
      </c>
      <c r="C32" s="16" t="s">
        <v>11</v>
      </c>
      <c r="D32" s="24"/>
      <c r="E32" s="24"/>
      <c r="F32" s="24"/>
      <c r="G32" s="24"/>
      <c r="H32" s="24"/>
      <c r="I32" s="24"/>
      <c r="J32" s="25"/>
      <c r="K32" s="26"/>
      <c r="L32" s="1">
        <f t="shared" si="2"/>
        <v>0</v>
      </c>
    </row>
    <row r="33" spans="2:12" ht="15.75" x14ac:dyDescent="0.25">
      <c r="B33" s="15">
        <v>7</v>
      </c>
      <c r="C33" s="16" t="s">
        <v>12</v>
      </c>
      <c r="D33" s="24"/>
      <c r="E33" s="24"/>
      <c r="F33" s="24"/>
      <c r="G33" s="24"/>
      <c r="H33" s="24"/>
      <c r="I33" s="24"/>
      <c r="J33" s="25"/>
      <c r="K33" s="26"/>
      <c r="L33" s="1">
        <f t="shared" si="2"/>
        <v>0</v>
      </c>
    </row>
    <row r="34" spans="2:12" ht="15.75" x14ac:dyDescent="0.25">
      <c r="B34" s="15">
        <v>8</v>
      </c>
      <c r="C34" s="16" t="s">
        <v>13</v>
      </c>
      <c r="D34" s="24"/>
      <c r="E34" s="24"/>
      <c r="F34" s="24"/>
      <c r="G34" s="24"/>
      <c r="H34" s="24"/>
      <c r="I34" s="24"/>
      <c r="J34" s="25"/>
      <c r="K34" s="26"/>
      <c r="L34" s="1">
        <f t="shared" si="2"/>
        <v>0</v>
      </c>
    </row>
    <row r="35" spans="2:12" ht="15.75" x14ac:dyDescent="0.25">
      <c r="B35" s="15">
        <v>9</v>
      </c>
      <c r="C35" s="16" t="s">
        <v>14</v>
      </c>
      <c r="D35" s="24"/>
      <c r="E35" s="24"/>
      <c r="F35" s="24"/>
      <c r="G35" s="24"/>
      <c r="H35" s="24"/>
      <c r="I35" s="24"/>
      <c r="J35" s="25"/>
      <c r="K35" s="26"/>
      <c r="L35" s="1">
        <f t="shared" si="2"/>
        <v>0</v>
      </c>
    </row>
    <row r="36" spans="2:12" ht="15.75" x14ac:dyDescent="0.25">
      <c r="B36" s="15">
        <v>10</v>
      </c>
      <c r="C36" s="16" t="s">
        <v>15</v>
      </c>
      <c r="D36" s="24"/>
      <c r="E36" s="24"/>
      <c r="F36" s="24"/>
      <c r="G36" s="24"/>
      <c r="H36" s="24"/>
      <c r="I36" s="24"/>
      <c r="J36" s="25"/>
      <c r="K36" s="26"/>
      <c r="L36" s="1">
        <f t="shared" si="2"/>
        <v>0</v>
      </c>
    </row>
    <row r="37" spans="2:12" ht="15.75" x14ac:dyDescent="0.25">
      <c r="B37" s="15">
        <v>11</v>
      </c>
      <c r="C37" s="16" t="s">
        <v>16</v>
      </c>
      <c r="D37" s="24"/>
      <c r="E37" s="24"/>
      <c r="F37" s="24"/>
      <c r="G37" s="24"/>
      <c r="H37" s="24"/>
      <c r="I37" s="24"/>
      <c r="J37" s="25"/>
      <c r="K37" s="26"/>
      <c r="L37" s="1">
        <f t="shared" si="2"/>
        <v>0</v>
      </c>
    </row>
    <row r="38" spans="2:12" ht="15.75" x14ac:dyDescent="0.25">
      <c r="B38" s="15">
        <v>12</v>
      </c>
      <c r="C38" s="16" t="s">
        <v>17</v>
      </c>
      <c r="D38" s="24"/>
      <c r="E38" s="24"/>
      <c r="F38" s="24"/>
      <c r="G38" s="24"/>
      <c r="H38" s="24"/>
      <c r="I38" s="24"/>
      <c r="J38" s="25"/>
      <c r="K38" s="26"/>
      <c r="L38" s="1">
        <f t="shared" si="2"/>
        <v>0</v>
      </c>
    </row>
    <row r="40" spans="2:12" x14ac:dyDescent="0.25">
      <c r="C40" s="7" t="s">
        <v>23</v>
      </c>
      <c r="D40" s="1">
        <f>SUM(D27:D38)</f>
        <v>0</v>
      </c>
      <c r="E40" s="1">
        <f t="shared" ref="E40:L40" si="3">SUM(E27:E38)</f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  <c r="K40" s="1">
        <f t="shared" si="3"/>
        <v>0</v>
      </c>
      <c r="L40" s="1">
        <f t="shared" si="3"/>
        <v>0</v>
      </c>
    </row>
    <row r="42" spans="2:12" x14ac:dyDescent="0.25">
      <c r="C42" t="s">
        <v>29</v>
      </c>
    </row>
    <row r="45" spans="2:12" ht="23.25" x14ac:dyDescent="0.35">
      <c r="D45" s="11" t="s">
        <v>35</v>
      </c>
    </row>
    <row r="47" spans="2:12" ht="15.75" x14ac:dyDescent="0.25">
      <c r="B47" s="13" t="s">
        <v>0</v>
      </c>
      <c r="C47" s="13" t="s">
        <v>6</v>
      </c>
      <c r="D47" s="14">
        <v>2017</v>
      </c>
      <c r="E47" s="14">
        <v>2018</v>
      </c>
      <c r="F47" s="14">
        <v>2019</v>
      </c>
      <c r="G47" s="14">
        <v>2020</v>
      </c>
      <c r="H47" s="14">
        <v>2021</v>
      </c>
      <c r="I47" s="14">
        <v>2022</v>
      </c>
      <c r="J47" s="14">
        <v>2023</v>
      </c>
      <c r="K47" s="14">
        <v>2024</v>
      </c>
      <c r="L47" s="5" t="s">
        <v>3</v>
      </c>
    </row>
    <row r="48" spans="2:12" ht="15.75" x14ac:dyDescent="0.25">
      <c r="B48" s="15">
        <v>1</v>
      </c>
      <c r="C48" s="16" t="s">
        <v>7</v>
      </c>
      <c r="D48" s="20">
        <f>D5+D27</f>
        <v>0</v>
      </c>
      <c r="E48" s="20">
        <f>E5+E27</f>
        <v>0</v>
      </c>
      <c r="F48" s="20">
        <f>F5+F27</f>
        <v>0</v>
      </c>
      <c r="G48" s="20">
        <f>G5+G27</f>
        <v>0</v>
      </c>
      <c r="H48" s="21">
        <f>H5+H27</f>
        <v>0</v>
      </c>
      <c r="I48" s="20">
        <f t="shared" ref="I48:K59" si="4">I5+I27</f>
        <v>0</v>
      </c>
      <c r="J48" s="20">
        <f t="shared" si="4"/>
        <v>0</v>
      </c>
      <c r="K48" s="20">
        <f t="shared" si="4"/>
        <v>0</v>
      </c>
      <c r="L48" s="1">
        <f>SUM(D48:K48)</f>
        <v>0</v>
      </c>
    </row>
    <row r="49" spans="2:12" ht="15.75" x14ac:dyDescent="0.25">
      <c r="B49" s="15">
        <v>2</v>
      </c>
      <c r="C49" s="16" t="s">
        <v>8</v>
      </c>
      <c r="D49" s="20">
        <f t="shared" ref="D49:H59" si="5">D6+D28</f>
        <v>0</v>
      </c>
      <c r="E49" s="20">
        <f t="shared" si="5"/>
        <v>0</v>
      </c>
      <c r="F49" s="20">
        <f t="shared" si="5"/>
        <v>0</v>
      </c>
      <c r="G49" s="20">
        <f t="shared" si="5"/>
        <v>0</v>
      </c>
      <c r="H49" s="20">
        <f t="shared" si="5"/>
        <v>0</v>
      </c>
      <c r="I49" s="20">
        <f t="shared" si="4"/>
        <v>0</v>
      </c>
      <c r="J49" s="20">
        <f t="shared" si="4"/>
        <v>0</v>
      </c>
      <c r="K49" s="20">
        <f t="shared" si="4"/>
        <v>0</v>
      </c>
      <c r="L49" s="1">
        <f t="shared" ref="L49:L59" si="6">SUM(D49:K49)</f>
        <v>0</v>
      </c>
    </row>
    <row r="50" spans="2:12" ht="15.75" x14ac:dyDescent="0.25">
      <c r="B50" s="15">
        <v>3</v>
      </c>
      <c r="C50" s="16" t="s">
        <v>5</v>
      </c>
      <c r="D50" s="20">
        <f t="shared" si="5"/>
        <v>0</v>
      </c>
      <c r="E50" s="20">
        <f t="shared" si="5"/>
        <v>0</v>
      </c>
      <c r="F50" s="20">
        <f t="shared" si="5"/>
        <v>0</v>
      </c>
      <c r="G50" s="20">
        <f t="shared" si="5"/>
        <v>0</v>
      </c>
      <c r="H50" s="20">
        <f t="shared" si="5"/>
        <v>0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1">
        <f t="shared" si="6"/>
        <v>0</v>
      </c>
    </row>
    <row r="51" spans="2:12" ht="15.75" x14ac:dyDescent="0.25">
      <c r="B51" s="15">
        <v>4</v>
      </c>
      <c r="C51" s="16" t="s">
        <v>9</v>
      </c>
      <c r="D51" s="20">
        <f t="shared" si="5"/>
        <v>0</v>
      </c>
      <c r="E51" s="20">
        <f t="shared" si="5"/>
        <v>0</v>
      </c>
      <c r="F51" s="20">
        <f t="shared" si="5"/>
        <v>0</v>
      </c>
      <c r="G51" s="20">
        <f t="shared" si="5"/>
        <v>0</v>
      </c>
      <c r="H51" s="20">
        <f t="shared" si="5"/>
        <v>0</v>
      </c>
      <c r="I51" s="20">
        <f t="shared" si="4"/>
        <v>0</v>
      </c>
      <c r="J51" s="20">
        <f t="shared" si="4"/>
        <v>0</v>
      </c>
      <c r="K51" s="20">
        <f t="shared" si="4"/>
        <v>0</v>
      </c>
      <c r="L51" s="1">
        <f t="shared" si="6"/>
        <v>0</v>
      </c>
    </row>
    <row r="52" spans="2:12" ht="15.75" x14ac:dyDescent="0.25">
      <c r="B52" s="15">
        <v>5</v>
      </c>
      <c r="C52" s="16" t="s">
        <v>10</v>
      </c>
      <c r="D52" s="20">
        <f t="shared" si="5"/>
        <v>0</v>
      </c>
      <c r="E52" s="20">
        <f t="shared" si="5"/>
        <v>0</v>
      </c>
      <c r="F52" s="20">
        <f t="shared" si="5"/>
        <v>0</v>
      </c>
      <c r="G52" s="20">
        <f t="shared" si="5"/>
        <v>0</v>
      </c>
      <c r="H52" s="20">
        <f t="shared" si="5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1">
        <f t="shared" si="6"/>
        <v>0</v>
      </c>
    </row>
    <row r="53" spans="2:12" ht="15.75" x14ac:dyDescent="0.25">
      <c r="B53" s="15">
        <v>6</v>
      </c>
      <c r="C53" s="16" t="s">
        <v>11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4"/>
        <v>0</v>
      </c>
      <c r="J53" s="20">
        <f t="shared" si="4"/>
        <v>0</v>
      </c>
      <c r="K53" s="20">
        <f t="shared" si="4"/>
        <v>0</v>
      </c>
      <c r="L53" s="1">
        <f t="shared" si="6"/>
        <v>0</v>
      </c>
    </row>
    <row r="54" spans="2:12" ht="15.75" x14ac:dyDescent="0.25">
      <c r="B54" s="15">
        <v>7</v>
      </c>
      <c r="C54" s="16" t="s">
        <v>12</v>
      </c>
      <c r="D54" s="20">
        <f t="shared" si="5"/>
        <v>0</v>
      </c>
      <c r="E54" s="20">
        <f t="shared" si="5"/>
        <v>0</v>
      </c>
      <c r="F54" s="20">
        <f t="shared" si="5"/>
        <v>0</v>
      </c>
      <c r="G54" s="20">
        <f t="shared" si="5"/>
        <v>0</v>
      </c>
      <c r="H54" s="20">
        <f t="shared" si="5"/>
        <v>0</v>
      </c>
      <c r="I54" s="20">
        <f t="shared" si="4"/>
        <v>0</v>
      </c>
      <c r="J54" s="20">
        <f t="shared" si="4"/>
        <v>0</v>
      </c>
      <c r="K54" s="20">
        <f t="shared" si="4"/>
        <v>0</v>
      </c>
      <c r="L54" s="1">
        <f t="shared" si="6"/>
        <v>0</v>
      </c>
    </row>
    <row r="55" spans="2:12" ht="15.75" x14ac:dyDescent="0.25">
      <c r="B55" s="15">
        <v>8</v>
      </c>
      <c r="C55" s="16" t="s">
        <v>13</v>
      </c>
      <c r="D55" s="20">
        <f t="shared" si="5"/>
        <v>0</v>
      </c>
      <c r="E55" s="20">
        <f t="shared" si="5"/>
        <v>0</v>
      </c>
      <c r="F55" s="20">
        <f t="shared" si="5"/>
        <v>0</v>
      </c>
      <c r="G55" s="20">
        <f t="shared" si="5"/>
        <v>0</v>
      </c>
      <c r="H55" s="20">
        <f t="shared" si="5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1">
        <f t="shared" si="6"/>
        <v>0</v>
      </c>
    </row>
    <row r="56" spans="2:12" ht="15.75" x14ac:dyDescent="0.25">
      <c r="B56" s="15">
        <v>9</v>
      </c>
      <c r="C56" s="16" t="s">
        <v>14</v>
      </c>
      <c r="D56" s="20">
        <f t="shared" si="5"/>
        <v>0</v>
      </c>
      <c r="E56" s="20">
        <f t="shared" si="5"/>
        <v>0</v>
      </c>
      <c r="F56" s="20">
        <f t="shared" si="5"/>
        <v>0</v>
      </c>
      <c r="G56" s="20">
        <f t="shared" si="5"/>
        <v>0</v>
      </c>
      <c r="H56" s="20">
        <f t="shared" si="5"/>
        <v>0</v>
      </c>
      <c r="I56" s="20">
        <f t="shared" si="4"/>
        <v>0</v>
      </c>
      <c r="J56" s="20">
        <f t="shared" si="4"/>
        <v>0</v>
      </c>
      <c r="K56" s="20">
        <f t="shared" si="4"/>
        <v>0</v>
      </c>
      <c r="L56" s="1">
        <f t="shared" si="6"/>
        <v>0</v>
      </c>
    </row>
    <row r="57" spans="2:12" ht="15.75" x14ac:dyDescent="0.25">
      <c r="B57" s="15">
        <v>10</v>
      </c>
      <c r="C57" s="16" t="s">
        <v>15</v>
      </c>
      <c r="D57" s="20">
        <f t="shared" si="5"/>
        <v>0</v>
      </c>
      <c r="E57" s="20">
        <f t="shared" si="5"/>
        <v>0</v>
      </c>
      <c r="F57" s="20">
        <f t="shared" si="5"/>
        <v>0</v>
      </c>
      <c r="G57" s="20">
        <f t="shared" si="5"/>
        <v>0</v>
      </c>
      <c r="H57" s="20">
        <f t="shared" si="5"/>
        <v>0</v>
      </c>
      <c r="I57" s="20">
        <f t="shared" si="4"/>
        <v>0</v>
      </c>
      <c r="J57" s="20">
        <f t="shared" si="4"/>
        <v>0</v>
      </c>
      <c r="K57" s="20">
        <f t="shared" si="4"/>
        <v>0</v>
      </c>
      <c r="L57" s="1">
        <f t="shared" si="6"/>
        <v>0</v>
      </c>
    </row>
    <row r="58" spans="2:12" ht="15.75" x14ac:dyDescent="0.25">
      <c r="B58" s="15">
        <v>11</v>
      </c>
      <c r="C58" s="16" t="s">
        <v>16</v>
      </c>
      <c r="D58" s="20">
        <f t="shared" si="5"/>
        <v>0</v>
      </c>
      <c r="E58" s="20">
        <f t="shared" si="5"/>
        <v>0</v>
      </c>
      <c r="F58" s="20">
        <f t="shared" si="5"/>
        <v>0</v>
      </c>
      <c r="G58" s="20">
        <f t="shared" si="5"/>
        <v>0</v>
      </c>
      <c r="H58" s="20">
        <f t="shared" si="5"/>
        <v>0</v>
      </c>
      <c r="I58" s="20">
        <f t="shared" si="4"/>
        <v>0</v>
      </c>
      <c r="J58" s="20">
        <f t="shared" si="4"/>
        <v>0</v>
      </c>
      <c r="K58" s="20">
        <f t="shared" si="4"/>
        <v>0</v>
      </c>
      <c r="L58" s="1">
        <f t="shared" si="6"/>
        <v>0</v>
      </c>
    </row>
    <row r="59" spans="2:12" ht="15.75" x14ac:dyDescent="0.25">
      <c r="B59" s="15">
        <v>12</v>
      </c>
      <c r="C59" s="16" t="s">
        <v>17</v>
      </c>
      <c r="D59" s="20">
        <f t="shared" si="5"/>
        <v>0</v>
      </c>
      <c r="E59" s="20">
        <f t="shared" si="5"/>
        <v>0</v>
      </c>
      <c r="F59" s="20">
        <f t="shared" si="5"/>
        <v>0</v>
      </c>
      <c r="G59" s="20">
        <f t="shared" si="5"/>
        <v>0</v>
      </c>
      <c r="H59" s="20">
        <f t="shared" si="5"/>
        <v>0</v>
      </c>
      <c r="I59" s="20">
        <f t="shared" si="4"/>
        <v>0</v>
      </c>
      <c r="J59" s="20">
        <f t="shared" si="4"/>
        <v>0</v>
      </c>
      <c r="K59" s="20">
        <f t="shared" si="4"/>
        <v>0</v>
      </c>
      <c r="L59" s="1">
        <f t="shared" si="6"/>
        <v>0</v>
      </c>
    </row>
    <row r="61" spans="2:12" x14ac:dyDescent="0.25">
      <c r="C61" s="7" t="s">
        <v>4</v>
      </c>
      <c r="D61" s="1">
        <f>SUM(D48:D59)</f>
        <v>0</v>
      </c>
      <c r="E61" s="1">
        <f t="shared" ref="E61:K61" si="7">SUM(E48:E59)</f>
        <v>0</v>
      </c>
      <c r="F61" s="1">
        <f t="shared" si="7"/>
        <v>0</v>
      </c>
      <c r="G61" s="1">
        <f t="shared" si="7"/>
        <v>0</v>
      </c>
      <c r="H61" s="1">
        <f t="shared" si="7"/>
        <v>0</v>
      </c>
      <c r="I61" s="1">
        <f t="shared" si="7"/>
        <v>0</v>
      </c>
      <c r="J61" s="1">
        <f t="shared" si="7"/>
        <v>0</v>
      </c>
      <c r="K61" s="1">
        <f t="shared" si="7"/>
        <v>0</v>
      </c>
      <c r="L61" s="1">
        <f>SUM(L48:L59)</f>
        <v>0</v>
      </c>
    </row>
    <row r="63" spans="2:12" x14ac:dyDescent="0.25">
      <c r="C63" t="s">
        <v>29</v>
      </c>
    </row>
    <row r="66" spans="3:11" x14ac:dyDescent="0.25">
      <c r="C66" s="6"/>
      <c r="D66" s="5"/>
      <c r="E66" s="5"/>
      <c r="F66" s="5"/>
      <c r="G66" s="5"/>
      <c r="H66" s="5"/>
      <c r="I66" s="5"/>
      <c r="J66" s="5"/>
      <c r="K66" s="5"/>
    </row>
    <row r="67" spans="3:11" x14ac:dyDescent="0.25">
      <c r="D67" s="9"/>
      <c r="E67" s="9"/>
      <c r="F67" s="9"/>
      <c r="G67" s="9"/>
      <c r="H67" s="9"/>
      <c r="I67" s="9"/>
      <c r="J67" s="9"/>
      <c r="K67" s="9"/>
    </row>
    <row r="68" spans="3:11" x14ac:dyDescent="0.25">
      <c r="D68" s="9"/>
      <c r="E68" s="9"/>
      <c r="F68" s="9"/>
      <c r="G68" s="9"/>
      <c r="H68" s="9"/>
      <c r="I68" s="9"/>
      <c r="J68" s="9"/>
      <c r="K68" s="9"/>
    </row>
    <row r="69" spans="3:11" x14ac:dyDescent="0.25">
      <c r="C69" s="4"/>
      <c r="D69" s="8"/>
      <c r="E69" s="8"/>
      <c r="F69" s="8"/>
      <c r="G69" s="8"/>
      <c r="H69" s="8"/>
      <c r="I69" s="8"/>
      <c r="J69" s="8"/>
      <c r="K69" s="9"/>
    </row>
    <row r="147" spans="14:21" x14ac:dyDescent="0.25">
      <c r="N147" s="5"/>
      <c r="O147" s="5"/>
      <c r="P147" s="5"/>
      <c r="Q147" s="5"/>
      <c r="R147" s="5"/>
      <c r="S147" s="5"/>
      <c r="T147" s="5"/>
      <c r="U147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Rekap_Kota_Denpasar (1)</vt:lpstr>
      <vt:lpstr>Rekap_Kab_Badung (2)</vt:lpstr>
      <vt:lpstr>Rekap_Kab_Gianyar (3)</vt:lpstr>
      <vt:lpstr>Rekap_Kab_Bangli (4)</vt:lpstr>
      <vt:lpstr>Rekap_Kab_Klungkung (5)</vt:lpstr>
      <vt:lpstr>Rekap_Kab_Karangasem (6)</vt:lpstr>
      <vt:lpstr>Rekap_Kab_Buleleng (7)</vt:lpstr>
      <vt:lpstr>Rekap_Kab_Jembrana (8)</vt:lpstr>
      <vt:lpstr>Rekap_Kab_Tabanan (9)</vt:lpstr>
      <vt:lpstr>Rekap_Tahunan_Seluruh_Bali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Urip Setiyono</dc:creator>
  <cp:lastModifiedBy>Windows User</cp:lastModifiedBy>
  <dcterms:created xsi:type="dcterms:W3CDTF">2024-10-05T14:36:44Z</dcterms:created>
  <dcterms:modified xsi:type="dcterms:W3CDTF">2025-06-12T04:08:09Z</dcterms:modified>
</cp:coreProperties>
</file>